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35" windowHeight="5985" activeTab="0"/>
  </bookViews>
  <sheets>
    <sheet name="ENONCE" sheetId="1" r:id="rId1"/>
    <sheet name="DONNEES" sheetId="2" r:id="rId2"/>
  </sheets>
  <externalReferences>
    <externalReference r:id="rId5"/>
  </externalReferences>
  <definedNames>
    <definedName name="FR">'[1]BILAN'!#REF!</definedName>
    <definedName name="FRn_1">'[1]BILAN'!#REF!</definedName>
    <definedName name="FRn_2">'[1]BILAN'!#REF!</definedName>
    <definedName name="lecon2">'ENONCE'!$2:$11</definedName>
    <definedName name="lecon3">'ENONCE'!$12:$28</definedName>
    <definedName name="RP">'[1]BILAN'!#REF!</definedName>
    <definedName name="RPn_1">'[1]BILAN'!#REF!</definedName>
    <definedName name="RPn_2">'[1]BILAN'!#REF!</definedName>
    <definedName name="tout2">'ENONCE'!$2:$28</definedName>
  </definedNames>
  <calcPr fullCalcOnLoad="1"/>
</workbook>
</file>

<file path=xl/sharedStrings.xml><?xml version="1.0" encoding="utf-8"?>
<sst xmlns="http://schemas.openxmlformats.org/spreadsheetml/2006/main" count="69" uniqueCount="55">
  <si>
    <t>variation de 2001 à 2002 %</t>
  </si>
  <si>
    <t xml:space="preserve"> TOTAL ACTIF IMMOBILISÉ</t>
  </si>
  <si>
    <t>Stocks</t>
  </si>
  <si>
    <t xml:space="preserve">Clients </t>
  </si>
  <si>
    <t>Disponibilités</t>
  </si>
  <si>
    <t>TOTAL ACTIF CIRCULANT</t>
  </si>
  <si>
    <t xml:space="preserve"> TOTAL GENERAL</t>
  </si>
  <si>
    <t>TOTAL FONDS PROPRES</t>
  </si>
  <si>
    <t>Emprunts à long terme</t>
  </si>
  <si>
    <t>Fournisseurs</t>
  </si>
  <si>
    <t>TOTAL DETTES</t>
  </si>
  <si>
    <t xml:space="preserve">TOTAL GENERAL </t>
  </si>
  <si>
    <t xml:space="preserve"> </t>
  </si>
  <si>
    <t xml:space="preserve"> = RESSOURCES PROPRES (RP)</t>
  </si>
  <si>
    <t>RE (RE-EF)</t>
  </si>
  <si>
    <t xml:space="preserve"> + Concours de trésorerie</t>
  </si>
  <si>
    <t>Pour mémoire (Unités à définir)</t>
  </si>
  <si>
    <t xml:space="preserve"> + Ventes</t>
  </si>
  <si>
    <t xml:space="preserve"> - Achats consommés</t>
  </si>
  <si>
    <t xml:space="preserve"> = Résultat (distribué en totalité à la fin de l'année)</t>
  </si>
  <si>
    <t>Crédits de trésorerie involontaires (si besoin)</t>
  </si>
  <si>
    <t xml:space="preserve">Crédits de trésorerie volontaires </t>
  </si>
  <si>
    <t xml:space="preserve"> ACTIF ou EMPLOIS DES RESSOURCES (Unités à définir)</t>
  </si>
  <si>
    <t xml:space="preserve"> PASSIF ou RESSOURCES FINANCIERES (Unités à définir)</t>
  </si>
  <si>
    <t>Valeurs</t>
  </si>
  <si>
    <t xml:space="preserve">variation de 2001 à 2002 </t>
  </si>
  <si>
    <t xml:space="preserve"> OU "CAPITAUX MIS EN ŒUVRE" (CMO)</t>
  </si>
  <si>
    <t xml:space="preserve"> +  BFR D'EXPLOITATION</t>
  </si>
  <si>
    <t xml:space="preserve"> +  IMMOBILISATIONS D'EXPLOITATION</t>
  </si>
  <si>
    <t xml:space="preserve"> = "CAPITAL ECONOMIQUE" </t>
  </si>
  <si>
    <t>EXCÉDENT(+) OU DÉFICIT(-) = RP-CMO</t>
  </si>
  <si>
    <t xml:space="preserve"> = RESSOURCES EMPRUNTÉES (RE)</t>
  </si>
  <si>
    <t xml:space="preserve"> = (ici) EMPLOIS FINANCIERS (EF) </t>
  </si>
  <si>
    <t>EXCÉDENT(+) OU DÉFICIT(-) = RE-EF</t>
  </si>
  <si>
    <t xml:space="preserve"> + Endettement Stable </t>
  </si>
  <si>
    <t xml:space="preserve"> +  LIQUIDITES</t>
  </si>
  <si>
    <t>+++</t>
  </si>
  <si>
    <t>Travail à effectuer</t>
  </si>
  <si>
    <t>Énoncé étude de cas leçon 3</t>
  </si>
  <si>
    <t>1-</t>
  </si>
  <si>
    <t>Il s’agit d’abord, pour une seule année (l’année 2002) de reconstruire des</t>
  </si>
  <si>
    <t>analyses des bilans, des comptes de résultat et des flux financiers.</t>
  </si>
  <si>
    <t>2-</t>
  </si>
  <si>
    <t>Il s’agit ensuite d’analyser les évolutions des performances financières</t>
  </si>
  <si>
    <t>sur toute la période</t>
  </si>
  <si>
    <t>3-</t>
  </si>
  <si>
    <t>Enfin, on peut s’adonner à toutes les simulations permises.</t>
  </si>
  <si>
    <t>Il s'agit de tenter de percevoir dans ce cas comment chaque variable</t>
  </si>
  <si>
    <t xml:space="preserve"> influence ces performances (on investit plus ou moins, on s'endette plus</t>
  </si>
  <si>
    <t xml:space="preserve"> ou moins, les taux d'intérêt varient, etc.).</t>
  </si>
  <si>
    <t>1- Différencier les capitaux propres du capital économique utilisé dans l’entreprise. Qu’est-ce que le capital économique fixe ? Qu’est-ce que le capital économique circulant ? Pourquoi s’agit-il des BFR ?
2- Que signifie la différence entre les capitaux propres et le capital économique ? Peut-il être négatif ? Que se passe-t-il dans ce cas ?
3- Différencier les capitaux empruntés en tant que ressources financières des capitaux financiers placés. 
4- Que signifie la différence entre les capitaux empruntés et les capitaux financiers placés ? Quel est le rapport de ce solde avec le précédent ?
5- Quel est l’intérêt de cette analyse ? Existe-il une différence , dans le cas où l’entreprise possèderait des participations financières (par exemple des filiales totalement contrôlées), entre ces participations et le capital économique fixe ? La croissance externe est-elle si différente de la croissance interne ?
6- N’existe-il pas une erreur technique fondamentale qui s’est glissée dans l’opposition catégorique des deux types d’ensembles (ou pools) de fonds : d’une part les fonds non financiers ; d’autre part les fonds financiers ? Une piste : les capitaux propres ne sont-ils pas influencés par les phénomènes financiers ? Penser aux charges financières et aux impôts sur les résultats.</t>
  </si>
  <si>
    <t>Exercice introductif : l'analyse "pools de fond"</t>
  </si>
  <si>
    <t>Analyse des bilans</t>
  </si>
  <si>
    <t>Bilans fonctionnels "pools de fonds" (schématique)</t>
  </si>
  <si>
    <t>Introduction à l'analyse "pools de fonds"</t>
  </si>
</sst>
</file>

<file path=xl/styles.xml><?xml version="1.0" encoding="utf-8"?>
<styleSheet xmlns="http://schemas.openxmlformats.org/spreadsheetml/2006/main">
  <numFmts count="3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d\.mm\.yyyy"/>
    <numFmt numFmtId="165" formatCode="#,##0\ "/>
    <numFmt numFmtId="166" formatCode="#,##0.0"/>
    <numFmt numFmtId="167" formatCode="#,##0\ &quot;   &quot;"/>
    <numFmt numFmtId="168" formatCode="#,##0&quot;   &quot;"/>
    <numFmt numFmtId="169" formatCode="#,##0.0&quot;   &quot;"/>
    <numFmt numFmtId="170" formatCode="0.0&quot;   &quot;"/>
    <numFmt numFmtId="171" formatCode="#,##0.0&quot;   &quot;\`"/>
    <numFmt numFmtId="172" formatCode="0.0"/>
    <numFmt numFmtId="173" formatCode="0.000"/>
    <numFmt numFmtId="174" formatCode="0.0000"/>
    <numFmt numFmtId="175" formatCode="0.00%&quot;   &quot;"/>
    <numFmt numFmtId="176" formatCode="0.0%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/m/yy"/>
    <numFmt numFmtId="186" formatCode="0.0\ "/>
    <numFmt numFmtId="187" formatCode="#,##0.0\ &quot;   &quot;"/>
    <numFmt numFmtId="188" formatCode="#,##0.00\ &quot;   &quot;"/>
    <numFmt numFmtId="189" formatCode="#,##0.000\ &quot;   &quot;"/>
    <numFmt numFmtId="190" formatCode="#,##0.0\ "/>
    <numFmt numFmtId="191" formatCode="#,##0.00\ "/>
    <numFmt numFmtId="192" formatCode="dd/mm/yyyy"/>
    <numFmt numFmtId="193" formatCode="&quot;Vrai&quot;;&quot;Vrai&quot;;&quot;Faux&quot;"/>
    <numFmt numFmtId="194" formatCode="&quot;Actif&quot;;&quot;Actif&quot;;&quot;Inactif&quot;"/>
  </numFmts>
  <fonts count="27">
    <font>
      <sz val="10"/>
      <name val="Arial"/>
      <family val="0"/>
    </font>
    <font>
      <b/>
      <sz val="24"/>
      <name val="Times New Roman"/>
      <family val="0"/>
    </font>
    <font>
      <b/>
      <sz val="12"/>
      <name val="Times New Roman"/>
      <family val="0"/>
    </font>
    <font>
      <b/>
      <sz val="14"/>
      <color indexed="8"/>
      <name val="Times New Roman"/>
      <family val="0"/>
    </font>
    <font>
      <b/>
      <sz val="14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4"/>
      <color indexed="10"/>
      <name val="Times New Roman"/>
      <family val="0"/>
    </font>
    <font>
      <b/>
      <sz val="24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10"/>
      <name val="Arial"/>
      <family val="0"/>
    </font>
    <font>
      <b/>
      <sz val="12"/>
      <color indexed="9"/>
      <name val="Times New Roman"/>
      <family val="0"/>
    </font>
    <font>
      <b/>
      <sz val="14"/>
      <color indexed="9"/>
      <name val="Times New Roman"/>
      <family val="0"/>
    </font>
    <font>
      <b/>
      <sz val="10"/>
      <color indexed="9"/>
      <name val="Arial"/>
      <family val="0"/>
    </font>
    <font>
      <b/>
      <sz val="8"/>
      <color indexed="17"/>
      <name val="Times New Roman"/>
      <family val="1"/>
    </font>
    <font>
      <b/>
      <sz val="24"/>
      <name val="Arial"/>
      <family val="0"/>
    </font>
    <font>
      <sz val="10"/>
      <name val="Geneva"/>
      <family val="0"/>
    </font>
    <font>
      <sz val="10"/>
      <color indexed="9"/>
      <name val="Geneva"/>
      <family val="0"/>
    </font>
    <font>
      <b/>
      <sz val="14"/>
      <color indexed="9"/>
      <name val="Courier New"/>
      <family val="3"/>
    </font>
    <font>
      <b/>
      <sz val="12"/>
      <name val="Arial"/>
      <family val="2"/>
    </font>
    <font>
      <b/>
      <sz val="10"/>
      <color indexed="9"/>
      <name val="Geneva"/>
      <family val="0"/>
    </font>
    <font>
      <b/>
      <sz val="10"/>
      <color indexed="12"/>
      <name val="Geneva"/>
      <family val="0"/>
    </font>
    <font>
      <sz val="10"/>
      <color indexed="12"/>
      <name val="Geneva"/>
      <family val="0"/>
    </font>
    <font>
      <b/>
      <sz val="24"/>
      <color indexed="9"/>
      <name val="Times New Roman"/>
      <family val="1"/>
    </font>
    <font>
      <sz val="24"/>
      <color indexed="9"/>
      <name val="Times New Roman"/>
      <family val="1"/>
    </font>
    <font>
      <sz val="18"/>
      <color indexed="9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5" fontId="12" fillId="3" borderId="2" xfId="0" applyNumberFormat="1" applyFont="1" applyFill="1" applyBorder="1" applyAlignment="1" applyProtection="1">
      <alignment vertical="center"/>
      <protection locked="0"/>
    </xf>
    <xf numFmtId="165" fontId="12" fillId="2" borderId="2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>
      <alignment vertical="center"/>
    </xf>
    <xf numFmtId="165" fontId="12" fillId="3" borderId="3" xfId="0" applyNumberFormat="1" applyFont="1" applyFill="1" applyBorder="1" applyAlignment="1" applyProtection="1">
      <alignment vertical="center"/>
      <protection locked="0"/>
    </xf>
    <xf numFmtId="165" fontId="12" fillId="2" borderId="3" xfId="0" applyNumberFormat="1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>
      <alignment vertical="center"/>
    </xf>
    <xf numFmtId="0" fontId="17" fillId="0" borderId="0" xfId="19">
      <alignment/>
      <protection/>
    </xf>
    <xf numFmtId="0" fontId="17" fillId="5" borderId="0" xfId="19" applyFill="1">
      <alignment/>
      <protection/>
    </xf>
    <xf numFmtId="0" fontId="18" fillId="5" borderId="0" xfId="19" applyFont="1" applyFill="1">
      <alignment/>
      <protection/>
    </xf>
    <xf numFmtId="0" fontId="19" fillId="5" borderId="0" xfId="19" applyFont="1" applyFill="1">
      <alignment/>
      <protection/>
    </xf>
    <xf numFmtId="0" fontId="17" fillId="6" borderId="4" xfId="19" applyFill="1" applyBorder="1">
      <alignment/>
      <protection/>
    </xf>
    <xf numFmtId="0" fontId="17" fillId="6" borderId="5" xfId="19" applyFill="1" applyBorder="1">
      <alignment/>
      <protection/>
    </xf>
    <xf numFmtId="0" fontId="17" fillId="6" borderId="6" xfId="19" applyFill="1" applyBorder="1">
      <alignment/>
      <protection/>
    </xf>
    <xf numFmtId="0" fontId="17" fillId="6" borderId="7" xfId="19" applyFill="1" applyBorder="1">
      <alignment/>
      <protection/>
    </xf>
    <xf numFmtId="0" fontId="17" fillId="6" borderId="8" xfId="19" applyFill="1" applyBorder="1">
      <alignment/>
      <protection/>
    </xf>
    <xf numFmtId="0" fontId="17" fillId="6" borderId="0" xfId="19" applyFill="1" applyBorder="1">
      <alignment/>
      <protection/>
    </xf>
    <xf numFmtId="0" fontId="18" fillId="7" borderId="7" xfId="19" applyFont="1" applyFill="1" applyBorder="1">
      <alignment/>
      <protection/>
    </xf>
    <xf numFmtId="0" fontId="18" fillId="6" borderId="7" xfId="19" applyFont="1" applyFill="1" applyBorder="1">
      <alignment/>
      <protection/>
    </xf>
    <xf numFmtId="0" fontId="21" fillId="6" borderId="0" xfId="19" applyFont="1" applyFill="1" applyBorder="1" applyAlignment="1">
      <alignment horizontal="center" vertical="center"/>
      <protection/>
    </xf>
    <xf numFmtId="0" fontId="18" fillId="6" borderId="8" xfId="19" applyFont="1" applyFill="1" applyBorder="1">
      <alignment/>
      <protection/>
    </xf>
    <xf numFmtId="0" fontId="22" fillId="6" borderId="7" xfId="19" applyFont="1" applyFill="1" applyBorder="1" applyAlignment="1">
      <alignment horizontal="right"/>
      <protection/>
    </xf>
    <xf numFmtId="0" fontId="22" fillId="6" borderId="0" xfId="19" applyFont="1" applyFill="1" applyBorder="1">
      <alignment/>
      <protection/>
    </xf>
    <xf numFmtId="0" fontId="23" fillId="6" borderId="0" xfId="19" applyFont="1" applyFill="1" applyBorder="1">
      <alignment/>
      <protection/>
    </xf>
    <xf numFmtId="0" fontId="17" fillId="6" borderId="9" xfId="19" applyFill="1" applyBorder="1">
      <alignment/>
      <protection/>
    </xf>
    <xf numFmtId="0" fontId="17" fillId="6" borderId="10" xfId="19" applyFill="1" applyBorder="1">
      <alignment/>
      <protection/>
    </xf>
    <xf numFmtId="0" fontId="17" fillId="6" borderId="11" xfId="19" applyFill="1" applyBorder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8" borderId="12" xfId="0" applyFont="1" applyFill="1" applyBorder="1" applyAlignment="1">
      <alignment vertical="center"/>
    </xf>
    <xf numFmtId="1" fontId="2" fillId="8" borderId="13" xfId="0" applyNumberFormat="1" applyFont="1" applyFill="1" applyBorder="1" applyAlignment="1">
      <alignment vertical="center"/>
    </xf>
    <xf numFmtId="1" fontId="2" fillId="8" borderId="14" xfId="0" applyNumberFormat="1" applyFont="1" applyFill="1" applyBorder="1" applyAlignment="1">
      <alignment horizontal="center" vertical="center"/>
    </xf>
    <xf numFmtId="3" fontId="2" fillId="8" borderId="15" xfId="0" applyNumberFormat="1" applyFont="1" applyFill="1" applyBorder="1" applyAlignment="1">
      <alignment vertical="center"/>
    </xf>
    <xf numFmtId="1" fontId="5" fillId="8" borderId="16" xfId="0" applyNumberFormat="1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9" fontId="2" fillId="8" borderId="17" xfId="2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vertical="center"/>
    </xf>
    <xf numFmtId="1" fontId="5" fillId="8" borderId="1" xfId="0" applyNumberFormat="1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9" fontId="2" fillId="8" borderId="0" xfId="2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/>
    </xf>
    <xf numFmtId="1" fontId="5" fillId="8" borderId="19" xfId="0" applyNumberFormat="1" applyFont="1" applyFill="1" applyBorder="1" applyAlignment="1">
      <alignment vertical="center"/>
    </xf>
    <xf numFmtId="1" fontId="2" fillId="8" borderId="20" xfId="0" applyNumberFormat="1" applyFont="1" applyFill="1" applyBorder="1" applyAlignment="1">
      <alignment vertical="center"/>
    </xf>
    <xf numFmtId="9" fontId="2" fillId="8" borderId="20" xfId="20" applyFont="1" applyFill="1" applyBorder="1" applyAlignment="1">
      <alignment horizontal="center" vertical="center"/>
    </xf>
    <xf numFmtId="1" fontId="2" fillId="8" borderId="21" xfId="0" applyNumberFormat="1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1" fontId="2" fillId="9" borderId="13" xfId="0" applyNumberFormat="1" applyFont="1" applyFill="1" applyBorder="1" applyAlignment="1">
      <alignment vertical="center"/>
    </xf>
    <xf numFmtId="1" fontId="2" fillId="9" borderId="14" xfId="0" applyNumberFormat="1" applyFont="1" applyFill="1" applyBorder="1" applyAlignment="1">
      <alignment horizontal="center" vertical="center"/>
    </xf>
    <xf numFmtId="3" fontId="2" fillId="9" borderId="15" xfId="0" applyNumberFormat="1" applyFont="1" applyFill="1" applyBorder="1" applyAlignment="1">
      <alignment vertical="center"/>
    </xf>
    <xf numFmtId="0" fontId="2" fillId="9" borderId="16" xfId="0" applyFont="1" applyFill="1" applyBorder="1" applyAlignment="1">
      <alignment vertical="center"/>
    </xf>
    <xf numFmtId="165" fontId="2" fillId="9" borderId="22" xfId="0" applyNumberFormat="1" applyFont="1" applyFill="1" applyBorder="1" applyAlignment="1" applyProtection="1">
      <alignment vertical="center"/>
      <protection locked="0"/>
    </xf>
    <xf numFmtId="9" fontId="2" fillId="9" borderId="17" xfId="20" applyFont="1" applyFill="1" applyBorder="1" applyAlignment="1">
      <alignment horizontal="center" vertical="center"/>
    </xf>
    <xf numFmtId="165" fontId="2" fillId="9" borderId="18" xfId="0" applyNumberFormat="1" applyFont="1" applyFill="1" applyBorder="1" applyAlignment="1" applyProtection="1">
      <alignment vertical="center"/>
      <protection locked="0"/>
    </xf>
    <xf numFmtId="0" fontId="5" fillId="9" borderId="1" xfId="0" applyFont="1" applyFill="1" applyBorder="1" applyAlignment="1">
      <alignment vertical="center"/>
    </xf>
    <xf numFmtId="165" fontId="5" fillId="9" borderId="2" xfId="0" applyNumberFormat="1" applyFont="1" applyFill="1" applyBorder="1" applyAlignment="1" applyProtection="1">
      <alignment vertical="center"/>
      <protection locked="0"/>
    </xf>
    <xf numFmtId="9" fontId="5" fillId="9" borderId="0" xfId="20" applyFont="1" applyFill="1" applyBorder="1" applyAlignment="1">
      <alignment horizontal="center" vertical="center"/>
    </xf>
    <xf numFmtId="165" fontId="5" fillId="9" borderId="3" xfId="0" applyNumberFormat="1" applyFont="1" applyFill="1" applyBorder="1" applyAlignment="1" applyProtection="1">
      <alignment vertical="center"/>
      <protection locked="0"/>
    </xf>
    <xf numFmtId="9" fontId="5" fillId="9" borderId="0" xfId="2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vertical="center"/>
    </xf>
    <xf numFmtId="165" fontId="2" fillId="9" borderId="2" xfId="0" applyNumberFormat="1" applyFont="1" applyFill="1" applyBorder="1" applyAlignment="1">
      <alignment vertical="center"/>
    </xf>
    <xf numFmtId="9" fontId="2" fillId="9" borderId="0" xfId="20" applyFont="1" applyFill="1" applyBorder="1" applyAlignment="1">
      <alignment horizontal="center" vertical="center"/>
    </xf>
    <xf numFmtId="165" fontId="2" fillId="9" borderId="3" xfId="0" applyNumberFormat="1" applyFont="1" applyFill="1" applyBorder="1" applyAlignment="1">
      <alignment vertical="center"/>
    </xf>
    <xf numFmtId="0" fontId="5" fillId="9" borderId="19" xfId="0" applyFont="1" applyFill="1" applyBorder="1" applyAlignment="1">
      <alignment vertical="center"/>
    </xf>
    <xf numFmtId="165" fontId="5" fillId="9" borderId="23" xfId="0" applyNumberFormat="1" applyFont="1" applyFill="1" applyBorder="1" applyAlignment="1">
      <alignment vertical="center"/>
    </xf>
    <xf numFmtId="9" fontId="5" fillId="9" borderId="20" xfId="20" applyFont="1" applyFill="1" applyBorder="1" applyAlignment="1">
      <alignment horizontal="center" vertical="center"/>
    </xf>
    <xf numFmtId="165" fontId="5" fillId="9" borderId="21" xfId="0" applyNumberFormat="1" applyFont="1" applyFill="1" applyBorder="1" applyAlignment="1">
      <alignment vertical="center"/>
    </xf>
    <xf numFmtId="165" fontId="2" fillId="9" borderId="0" xfId="0" applyNumberFormat="1" applyFont="1" applyFill="1" applyBorder="1" applyAlignment="1" applyProtection="1" quotePrefix="1">
      <alignment horizontal="center" vertical="center"/>
      <protection locked="0"/>
    </xf>
    <xf numFmtId="3" fontId="2" fillId="9" borderId="22" xfId="0" applyNumberFormat="1" applyFont="1" applyFill="1" applyBorder="1" applyAlignment="1">
      <alignment vertical="center"/>
    </xf>
    <xf numFmtId="3" fontId="2" fillId="9" borderId="18" xfId="0" applyNumberFormat="1" applyFont="1" applyFill="1" applyBorder="1" applyAlignment="1">
      <alignment vertical="center"/>
    </xf>
    <xf numFmtId="9" fontId="2" fillId="9" borderId="0" xfId="20" applyFont="1" applyFill="1" applyBorder="1" applyAlignment="1" applyProtection="1">
      <alignment horizontal="center" vertical="center"/>
      <protection locked="0"/>
    </xf>
    <xf numFmtId="1" fontId="2" fillId="9" borderId="13" xfId="0" applyNumberFormat="1" applyFont="1" applyFill="1" applyBorder="1" applyAlignment="1">
      <alignment horizontal="center" vertical="center"/>
    </xf>
    <xf numFmtId="3" fontId="2" fillId="9" borderId="15" xfId="0" applyNumberFormat="1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vertical="center"/>
    </xf>
    <xf numFmtId="168" fontId="5" fillId="9" borderId="22" xfId="0" applyNumberFormat="1" applyFont="1" applyFill="1" applyBorder="1" applyAlignment="1">
      <alignment vertical="center"/>
    </xf>
    <xf numFmtId="168" fontId="10" fillId="9" borderId="17" xfId="0" applyNumberFormat="1" applyFont="1" applyFill="1" applyBorder="1" applyAlignment="1">
      <alignment horizontal="right" vertical="center"/>
    </xf>
    <xf numFmtId="168" fontId="5" fillId="9" borderId="18" xfId="0" applyNumberFormat="1" applyFont="1" applyFill="1" applyBorder="1" applyAlignment="1">
      <alignment vertical="center"/>
    </xf>
    <xf numFmtId="1" fontId="2" fillId="9" borderId="2" xfId="0" applyNumberFormat="1" applyFont="1" applyFill="1" applyBorder="1" applyAlignment="1">
      <alignment vertical="center"/>
    </xf>
    <xf numFmtId="1" fontId="5" fillId="9" borderId="0" xfId="0" applyNumberFormat="1" applyFont="1" applyFill="1" applyBorder="1" applyAlignment="1">
      <alignment horizontal="center" vertical="center"/>
    </xf>
    <xf numFmtId="1" fontId="2" fillId="9" borderId="3" xfId="0" applyNumberFormat="1" applyFont="1" applyFill="1" applyBorder="1" applyAlignment="1">
      <alignment vertical="center"/>
    </xf>
    <xf numFmtId="1" fontId="5" fillId="9" borderId="2" xfId="0" applyNumberFormat="1" applyFont="1" applyFill="1" applyBorder="1" applyAlignment="1">
      <alignment vertical="center"/>
    </xf>
    <xf numFmtId="1" fontId="5" fillId="9" borderId="3" xfId="0" applyNumberFormat="1" applyFont="1" applyFill="1" applyBorder="1" applyAlignment="1">
      <alignment vertical="center"/>
    </xf>
    <xf numFmtId="0" fontId="2" fillId="9" borderId="19" xfId="0" applyFont="1" applyFill="1" applyBorder="1" applyAlignment="1">
      <alignment vertical="center"/>
    </xf>
    <xf numFmtId="1" fontId="2" fillId="9" borderId="23" xfId="0" applyNumberFormat="1" applyFont="1" applyFill="1" applyBorder="1" applyAlignment="1">
      <alignment vertical="center"/>
    </xf>
    <xf numFmtId="1" fontId="5" fillId="9" borderId="20" xfId="0" applyNumberFormat="1" applyFont="1" applyFill="1" applyBorder="1" applyAlignment="1">
      <alignment horizontal="center" vertical="center"/>
    </xf>
    <xf numFmtId="1" fontId="2" fillId="9" borderId="21" xfId="0" applyNumberFormat="1" applyFont="1" applyFill="1" applyBorder="1" applyAlignment="1">
      <alignment vertical="center"/>
    </xf>
    <xf numFmtId="1" fontId="5" fillId="9" borderId="22" xfId="0" applyNumberFormat="1" applyFont="1" applyFill="1" applyBorder="1" applyAlignment="1">
      <alignment vertical="center"/>
    </xf>
    <xf numFmtId="1" fontId="5" fillId="9" borderId="17" xfId="0" applyNumberFormat="1" applyFont="1" applyFill="1" applyBorder="1" applyAlignment="1">
      <alignment horizontal="center" vertical="center"/>
    </xf>
    <xf numFmtId="1" fontId="5" fillId="9" borderId="18" xfId="0" applyNumberFormat="1" applyFont="1" applyFill="1" applyBorder="1" applyAlignment="1">
      <alignment vertical="center"/>
    </xf>
    <xf numFmtId="1" fontId="5" fillId="9" borderId="23" xfId="0" applyNumberFormat="1" applyFont="1" applyFill="1" applyBorder="1" applyAlignment="1">
      <alignment vertical="center"/>
    </xf>
    <xf numFmtId="1" fontId="10" fillId="9" borderId="20" xfId="0" applyNumberFormat="1" applyFont="1" applyFill="1" applyBorder="1" applyAlignment="1">
      <alignment horizontal="right" vertical="center"/>
    </xf>
    <xf numFmtId="1" fontId="5" fillId="9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9" fontId="15" fillId="0" borderId="0" xfId="2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vertical="center"/>
    </xf>
    <xf numFmtId="0" fontId="24" fillId="10" borderId="0" xfId="0" applyFont="1" applyFill="1" applyBorder="1" applyAlignment="1">
      <alignment horizontal="right" vertical="center"/>
    </xf>
    <xf numFmtId="0" fontId="12" fillId="10" borderId="0" xfId="0" applyFont="1" applyFill="1" applyBorder="1" applyAlignment="1">
      <alignment vertical="center"/>
    </xf>
    <xf numFmtId="0" fontId="12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vertical="center"/>
    </xf>
    <xf numFmtId="0" fontId="25" fillId="10" borderId="0" xfId="0" applyFont="1" applyFill="1" applyBorder="1" applyAlignment="1">
      <alignment horizontal="right" vertical="center"/>
    </xf>
    <xf numFmtId="1" fontId="26" fillId="10" borderId="0" xfId="0" applyNumberFormat="1" applyFont="1" applyFill="1" applyBorder="1" applyAlignment="1">
      <alignment vertical="center"/>
    </xf>
    <xf numFmtId="1" fontId="26" fillId="1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21" fillId="7" borderId="0" xfId="19" applyFont="1" applyFill="1" applyBorder="1" applyAlignment="1">
      <alignment horizontal="left" vertical="center"/>
      <protection/>
    </xf>
    <xf numFmtId="0" fontId="0" fillId="7" borderId="8" xfId="0" applyFill="1" applyBorder="1" applyAlignment="1">
      <alignment/>
    </xf>
    <xf numFmtId="0" fontId="20" fillId="6" borderId="0" xfId="19" applyFont="1" applyFill="1" applyBorder="1" applyAlignment="1">
      <alignment horizontal="center"/>
      <protection/>
    </xf>
    <xf numFmtId="0" fontId="17" fillId="0" borderId="0" xfId="19" applyAlignment="1">
      <alignment horizontal="center"/>
      <protection/>
    </xf>
    <xf numFmtId="0" fontId="19" fillId="5" borderId="0" xfId="19" applyFont="1" applyFill="1" applyAlignment="1">
      <alignment/>
      <protection/>
    </xf>
    <xf numFmtId="0" fontId="22" fillId="6" borderId="0" xfId="19" applyFont="1" applyFill="1" applyBorder="1" applyAlignment="1">
      <alignment vertical="top" wrapText="1"/>
      <protection/>
    </xf>
    <xf numFmtId="0" fontId="0" fillId="0" borderId="0" xfId="0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yntls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cbaFr&#233;d&#233;ric\castex\Fichiers%20du%2011%2004%2002\syntl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ONCE"/>
      <sheetName val="BI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M27"/>
  <sheetViews>
    <sheetView showGridLines="0" showRowColHeaders="0" tabSelected="1" workbookViewId="0" topLeftCell="A1">
      <selection activeCell="A1" sqref="A1"/>
    </sheetView>
  </sheetViews>
  <sheetFormatPr defaultColWidth="11.421875" defaultRowHeight="12.75" zeroHeight="1"/>
  <cols>
    <col min="1" max="1" width="2.28125" style="22" customWidth="1"/>
    <col min="2" max="2" width="0.9921875" style="23" customWidth="1"/>
    <col min="3" max="3" width="2.28125" style="22" customWidth="1"/>
    <col min="4" max="12" width="9.140625" style="22" customWidth="1"/>
    <col min="13" max="13" width="2.28125" style="22" customWidth="1"/>
    <col min="14" max="16384" width="9.140625" style="22" hidden="1" customWidth="1"/>
  </cols>
  <sheetData>
    <row r="1" ht="12" customHeight="1"/>
    <row r="2" spans="2:13" s="24" customFormat="1" ht="18" customHeight="1">
      <c r="B2" s="25"/>
      <c r="C2" s="129" t="s">
        <v>54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ht="12" customHeight="1" thickBot="1"/>
    <row r="4" spans="4:12" ht="18" customHeight="1">
      <c r="D4" s="26"/>
      <c r="E4" s="27"/>
      <c r="F4" s="27"/>
      <c r="G4" s="27"/>
      <c r="H4" s="27"/>
      <c r="I4" s="27"/>
      <c r="J4" s="27"/>
      <c r="K4" s="27"/>
      <c r="L4" s="28"/>
    </row>
    <row r="5" spans="4:12" ht="18" customHeight="1">
      <c r="D5" s="29"/>
      <c r="E5" s="127" t="s">
        <v>37</v>
      </c>
      <c r="F5" s="128"/>
      <c r="G5" s="128"/>
      <c r="H5" s="128"/>
      <c r="I5" s="128"/>
      <c r="J5" s="128"/>
      <c r="K5" s="128"/>
      <c r="L5" s="30"/>
    </row>
    <row r="6" spans="4:12" ht="18" customHeight="1">
      <c r="D6" s="29"/>
      <c r="E6" s="31"/>
      <c r="F6" s="31"/>
      <c r="G6" s="31"/>
      <c r="H6" s="31"/>
      <c r="I6" s="31"/>
      <c r="J6" s="31"/>
      <c r="K6" s="31"/>
      <c r="L6" s="30"/>
    </row>
    <row r="7" spans="4:12" ht="18" customHeight="1">
      <c r="D7" s="32"/>
      <c r="E7" s="125"/>
      <c r="F7" s="125"/>
      <c r="G7" s="125"/>
      <c r="H7" s="125"/>
      <c r="I7" s="125"/>
      <c r="J7" s="125"/>
      <c r="K7" s="125"/>
      <c r="L7" s="126"/>
    </row>
    <row r="8" spans="4:12" ht="12.75">
      <c r="D8" s="33"/>
      <c r="E8" s="34"/>
      <c r="F8" s="34"/>
      <c r="G8" s="34"/>
      <c r="H8" s="34"/>
      <c r="I8" s="34"/>
      <c r="J8" s="34"/>
      <c r="K8" s="34"/>
      <c r="L8" s="35"/>
    </row>
    <row r="9" spans="4:12" ht="297.75" customHeight="1">
      <c r="D9" s="36"/>
      <c r="E9" s="130" t="s">
        <v>50</v>
      </c>
      <c r="F9" s="131"/>
      <c r="G9" s="131"/>
      <c r="H9" s="131"/>
      <c r="I9" s="131"/>
      <c r="J9" s="131"/>
      <c r="K9" s="131"/>
      <c r="L9" s="30"/>
    </row>
    <row r="10" spans="4:12" ht="12.75" customHeight="1" thickBot="1">
      <c r="D10" s="39"/>
      <c r="E10" s="40"/>
      <c r="F10" s="40"/>
      <c r="G10" s="40"/>
      <c r="H10" s="40"/>
      <c r="I10" s="40"/>
      <c r="J10" s="40"/>
      <c r="K10" s="40"/>
      <c r="L10" s="41"/>
    </row>
    <row r="11" ht="12" customHeight="1"/>
    <row r="12" spans="2:13" s="24" customFormat="1" ht="18" customHeight="1" hidden="1">
      <c r="B12" s="25"/>
      <c r="C12" s="129" t="s">
        <v>38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ht="18" customHeight="1" hidden="1" thickBot="1"/>
    <row r="14" spans="4:12" ht="18" customHeight="1" hidden="1">
      <c r="D14" s="26"/>
      <c r="E14" s="27"/>
      <c r="F14" s="27"/>
      <c r="G14" s="27"/>
      <c r="H14" s="27"/>
      <c r="I14" s="27"/>
      <c r="J14" s="27"/>
      <c r="K14" s="27"/>
      <c r="L14" s="28"/>
    </row>
    <row r="15" spans="4:12" ht="18" customHeight="1" hidden="1">
      <c r="D15" s="29"/>
      <c r="E15" s="127" t="s">
        <v>37</v>
      </c>
      <c r="F15" s="128"/>
      <c r="G15" s="128"/>
      <c r="H15" s="128"/>
      <c r="I15" s="128"/>
      <c r="J15" s="128"/>
      <c r="K15" s="128"/>
      <c r="L15" s="30"/>
    </row>
    <row r="16" spans="4:12" ht="18" customHeight="1" hidden="1">
      <c r="D16" s="29"/>
      <c r="E16" s="31"/>
      <c r="F16" s="31"/>
      <c r="G16" s="31"/>
      <c r="H16" s="31"/>
      <c r="I16" s="31"/>
      <c r="J16" s="31"/>
      <c r="K16" s="31"/>
      <c r="L16" s="30"/>
    </row>
    <row r="17" spans="4:12" ht="18" customHeight="1" hidden="1">
      <c r="D17" s="36" t="s">
        <v>39</v>
      </c>
      <c r="E17" s="37" t="s">
        <v>40</v>
      </c>
      <c r="F17" s="38"/>
      <c r="G17" s="38"/>
      <c r="H17" s="38"/>
      <c r="I17" s="38"/>
      <c r="J17" s="38"/>
      <c r="K17" s="38"/>
      <c r="L17" s="30"/>
    </row>
    <row r="18" spans="4:12" ht="18" customHeight="1" hidden="1">
      <c r="D18" s="36"/>
      <c r="E18" s="37" t="s">
        <v>41</v>
      </c>
      <c r="F18" s="38"/>
      <c r="G18" s="38"/>
      <c r="H18" s="38"/>
      <c r="I18" s="38"/>
      <c r="J18" s="38"/>
      <c r="K18" s="38"/>
      <c r="L18" s="30"/>
    </row>
    <row r="19" spans="4:12" ht="18" customHeight="1" hidden="1">
      <c r="D19" s="36"/>
      <c r="E19" s="37"/>
      <c r="F19" s="37"/>
      <c r="G19" s="37"/>
      <c r="H19" s="37"/>
      <c r="I19" s="37"/>
      <c r="J19" s="37"/>
      <c r="K19" s="37"/>
      <c r="L19" s="30"/>
    </row>
    <row r="20" spans="4:12" ht="18" customHeight="1" hidden="1">
      <c r="D20" s="36" t="s">
        <v>42</v>
      </c>
      <c r="E20" s="37" t="s">
        <v>43</v>
      </c>
      <c r="F20" s="37"/>
      <c r="G20" s="37"/>
      <c r="H20" s="37"/>
      <c r="I20" s="37"/>
      <c r="J20" s="37"/>
      <c r="K20" s="37"/>
      <c r="L20" s="30"/>
    </row>
    <row r="21" spans="4:12" ht="18" customHeight="1" hidden="1">
      <c r="D21" s="36"/>
      <c r="E21" s="37" t="s">
        <v>44</v>
      </c>
      <c r="F21" s="37"/>
      <c r="G21" s="37"/>
      <c r="H21" s="37"/>
      <c r="I21" s="37"/>
      <c r="J21" s="37"/>
      <c r="K21" s="37"/>
      <c r="L21" s="30"/>
    </row>
    <row r="22" spans="4:12" ht="18" customHeight="1" hidden="1">
      <c r="D22" s="36"/>
      <c r="E22" s="37"/>
      <c r="F22" s="37"/>
      <c r="G22" s="37"/>
      <c r="H22" s="37"/>
      <c r="I22" s="37"/>
      <c r="J22" s="37"/>
      <c r="K22" s="37"/>
      <c r="L22" s="30"/>
    </row>
    <row r="23" spans="4:12" ht="18" customHeight="1" hidden="1">
      <c r="D23" s="36" t="s">
        <v>45</v>
      </c>
      <c r="E23" s="37" t="s">
        <v>46</v>
      </c>
      <c r="F23" s="37"/>
      <c r="G23" s="37"/>
      <c r="H23" s="37"/>
      <c r="I23" s="37"/>
      <c r="J23" s="37"/>
      <c r="K23" s="37"/>
      <c r="L23" s="30"/>
    </row>
    <row r="24" spans="4:12" ht="18" customHeight="1" hidden="1">
      <c r="D24" s="36"/>
      <c r="E24" s="37" t="s">
        <v>47</v>
      </c>
      <c r="F24" s="37"/>
      <c r="G24" s="37"/>
      <c r="H24" s="37"/>
      <c r="I24" s="37"/>
      <c r="J24" s="37"/>
      <c r="K24" s="37"/>
      <c r="L24" s="30"/>
    </row>
    <row r="25" spans="4:12" ht="18" customHeight="1" hidden="1">
      <c r="D25" s="36"/>
      <c r="E25" s="37" t="s">
        <v>48</v>
      </c>
      <c r="F25" s="37"/>
      <c r="G25" s="37"/>
      <c r="H25" s="37"/>
      <c r="I25" s="37"/>
      <c r="J25" s="37"/>
      <c r="K25" s="37"/>
      <c r="L25" s="30"/>
    </row>
    <row r="26" spans="4:12" ht="18" customHeight="1" hidden="1">
      <c r="D26" s="36"/>
      <c r="E26" s="37" t="s">
        <v>49</v>
      </c>
      <c r="F26" s="37"/>
      <c r="G26" s="37"/>
      <c r="H26" s="37"/>
      <c r="I26" s="37"/>
      <c r="J26" s="37"/>
      <c r="K26" s="37"/>
      <c r="L26" s="30"/>
    </row>
    <row r="27" spans="4:12" ht="18" customHeight="1" hidden="1" thickBot="1">
      <c r="D27" s="39"/>
      <c r="E27" s="40"/>
      <c r="F27" s="40"/>
      <c r="G27" s="40"/>
      <c r="H27" s="40"/>
      <c r="I27" s="40"/>
      <c r="J27" s="40"/>
      <c r="K27" s="40"/>
      <c r="L27" s="41"/>
    </row>
    <row r="28" ht="18" customHeight="1" hidden="1"/>
    <row r="29" ht="19.5" customHeight="1" hidden="1"/>
    <row r="30" ht="19.5" customHeight="1" hidden="1"/>
    <row r="31" ht="12.75"/>
    <row r="32" ht="12.75"/>
    <row r="33" ht="12.75"/>
    <row r="34" ht="12.75"/>
    <row r="35" ht="12.75"/>
    <row r="36" ht="12.75"/>
    <row r="37" ht="12.75"/>
    <row r="38" ht="12.75"/>
  </sheetData>
  <mergeCells count="6">
    <mergeCell ref="E7:L7"/>
    <mergeCell ref="E15:K15"/>
    <mergeCell ref="E5:K5"/>
    <mergeCell ref="C2:M2"/>
    <mergeCell ref="C12:M12"/>
    <mergeCell ref="E9:K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52"/>
  <sheetViews>
    <sheetView showGridLines="0" showRowColHeaders="0" workbookViewId="0" topLeftCell="A1">
      <selection activeCell="A1" sqref="A1"/>
    </sheetView>
  </sheetViews>
  <sheetFormatPr defaultColWidth="11.421875" defaultRowHeight="12.75" zeroHeight="1"/>
  <cols>
    <col min="1" max="1" width="3.28125" style="43" customWidth="1"/>
    <col min="2" max="2" width="64.7109375" style="6" customWidth="1"/>
    <col min="3" max="3" width="8.7109375" style="6" customWidth="1"/>
    <col min="4" max="4" width="28.00390625" style="115" customWidth="1"/>
    <col min="5" max="5" width="8.7109375" style="6" customWidth="1"/>
    <col min="6" max="6" width="2.28125" style="5" customWidth="1"/>
    <col min="7" max="25" width="0" style="5" hidden="1" customWidth="1"/>
    <col min="26" max="16384" width="0" style="43" hidden="1" customWidth="1"/>
  </cols>
  <sheetData>
    <row r="1" ht="12" customHeight="1"/>
    <row r="2" spans="2:25" s="42" customFormat="1" ht="30">
      <c r="B2" s="116" t="s">
        <v>51</v>
      </c>
      <c r="C2" s="116"/>
      <c r="D2" s="117"/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ht="30.75" thickBot="1">
      <c r="B3" s="1"/>
      <c r="C3" s="2"/>
      <c r="D3" s="10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20.25" thickBot="1" thickTop="1">
      <c r="B4" s="47" t="s">
        <v>16</v>
      </c>
      <c r="C4" s="48">
        <v>2001</v>
      </c>
      <c r="D4" s="49" t="s">
        <v>0</v>
      </c>
      <c r="E4" s="50">
        <f>+C4+1</f>
        <v>2002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30.75" thickTop="1">
      <c r="B5" s="51" t="s">
        <v>17</v>
      </c>
      <c r="C5" s="52">
        <v>3650</v>
      </c>
      <c r="D5" s="53">
        <f>+E5/C5-1</f>
        <v>0.10000000000000009</v>
      </c>
      <c r="E5" s="54">
        <v>4015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30">
      <c r="B6" s="55" t="s">
        <v>18</v>
      </c>
      <c r="C6" s="56">
        <v>-1825</v>
      </c>
      <c r="D6" s="57">
        <f>+E6/C6-1</f>
        <v>0.30000000000000004</v>
      </c>
      <c r="E6" s="58">
        <v>-2372.5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30.75" thickBot="1">
      <c r="B7" s="59" t="s">
        <v>19</v>
      </c>
      <c r="C7" s="60">
        <f>+C5+C6</f>
        <v>1825</v>
      </c>
      <c r="D7" s="61">
        <f>+E7/C7-1</f>
        <v>-0.09999999999999998</v>
      </c>
      <c r="E7" s="62">
        <f>+E5+E6</f>
        <v>1642.5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30.75" thickTop="1">
      <c r="B8" s="9"/>
      <c r="C8" s="14"/>
      <c r="D8" s="110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30.75">
      <c r="B9" s="122" t="s">
        <v>52</v>
      </c>
      <c r="C9" s="120"/>
      <c r="D9" s="121"/>
      <c r="E9" s="12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ht="19.5" thickBot="1">
      <c r="B10" s="11"/>
      <c r="C10" s="15"/>
      <c r="D10" s="111"/>
      <c r="E10" s="1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2:25" ht="20.25" thickBot="1" thickTop="1">
      <c r="B11" s="63" t="s">
        <v>23</v>
      </c>
      <c r="C11" s="64">
        <v>2001</v>
      </c>
      <c r="D11" s="65" t="s">
        <v>0</v>
      </c>
      <c r="E11" s="66">
        <f>+C11+1</f>
        <v>2002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2:25" s="44" customFormat="1" ht="19.5" thickTop="1">
      <c r="B12" s="67" t="s">
        <v>7</v>
      </c>
      <c r="C12" s="68">
        <v>300</v>
      </c>
      <c r="D12" s="69">
        <f aca="true" t="shared" si="0" ref="D12:D18">+E12/C12-1</f>
        <v>0.10000000000000009</v>
      </c>
      <c r="E12" s="70">
        <v>330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2:5" ht="18.75">
      <c r="B13" s="71" t="s">
        <v>8</v>
      </c>
      <c r="C13" s="72">
        <v>200</v>
      </c>
      <c r="D13" s="73">
        <f t="shared" si="0"/>
        <v>-0.30000000000000004</v>
      </c>
      <c r="E13" s="74">
        <v>140</v>
      </c>
    </row>
    <row r="14" spans="2:5" ht="18.75">
      <c r="B14" s="71" t="s">
        <v>9</v>
      </c>
      <c r="C14" s="72">
        <v>500</v>
      </c>
      <c r="D14" s="73">
        <f t="shared" si="0"/>
        <v>0.19999999999999996</v>
      </c>
      <c r="E14" s="74">
        <v>600</v>
      </c>
    </row>
    <row r="15" spans="2:5" ht="18.75">
      <c r="B15" s="71" t="s">
        <v>21</v>
      </c>
      <c r="C15" s="72">
        <v>50</v>
      </c>
      <c r="D15" s="75">
        <f t="shared" si="0"/>
        <v>-0.09999999999999998</v>
      </c>
      <c r="E15" s="74">
        <v>45</v>
      </c>
    </row>
    <row r="16" spans="2:25" s="45" customFormat="1" ht="18.75">
      <c r="B16" s="13" t="s">
        <v>20</v>
      </c>
      <c r="C16" s="16">
        <f>IF((+C12+C13+C14+C15-C21-C22-C23)&lt;0,-(+C12+C13+C14+C15-C21-C22-C23),0)</f>
        <v>0</v>
      </c>
      <c r="D16" s="84" t="s">
        <v>36</v>
      </c>
      <c r="E16" s="19">
        <v>15</v>
      </c>
      <c r="F16" s="21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</row>
    <row r="17" spans="2:25" ht="18.75">
      <c r="B17" s="76" t="s">
        <v>10</v>
      </c>
      <c r="C17" s="77">
        <f>SUM(C13:C16)</f>
        <v>750</v>
      </c>
      <c r="D17" s="78">
        <f t="shared" si="0"/>
        <v>0.06666666666666665</v>
      </c>
      <c r="E17" s="79">
        <v>800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2:25" s="46" customFormat="1" ht="19.5" thickBot="1">
      <c r="B18" s="80" t="s">
        <v>11</v>
      </c>
      <c r="C18" s="81">
        <f>+C12+C17</f>
        <v>1050</v>
      </c>
      <c r="D18" s="82">
        <f t="shared" si="0"/>
        <v>0.07619047619047614</v>
      </c>
      <c r="E18" s="83">
        <f>+E12+E17</f>
        <v>1130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ht="20.25" thickBot="1" thickTop="1">
      <c r="D19" s="112"/>
    </row>
    <row r="20" spans="2:25" ht="20.25" thickBot="1" thickTop="1">
      <c r="B20" s="63" t="s">
        <v>22</v>
      </c>
      <c r="C20" s="64">
        <v>2001</v>
      </c>
      <c r="D20" s="65" t="s">
        <v>0</v>
      </c>
      <c r="E20" s="66">
        <f>+C20+1</f>
        <v>2002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2:25" s="44" customFormat="1" ht="19.5" thickTop="1">
      <c r="B21" s="67" t="s">
        <v>1</v>
      </c>
      <c r="C21" s="85">
        <v>350</v>
      </c>
      <c r="D21" s="69">
        <f aca="true" t="shared" si="1" ref="D21:D26">+E21/C21-1</f>
        <v>0.10000000000000009</v>
      </c>
      <c r="E21" s="86">
        <v>385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2:5" ht="18.75">
      <c r="B22" s="71" t="s">
        <v>2</v>
      </c>
      <c r="C22" s="72">
        <v>250</v>
      </c>
      <c r="D22" s="73">
        <f t="shared" si="1"/>
        <v>0.30000000000000004</v>
      </c>
      <c r="E22" s="74">
        <v>325</v>
      </c>
    </row>
    <row r="23" spans="2:5" ht="18.75">
      <c r="B23" s="71" t="s">
        <v>3</v>
      </c>
      <c r="C23" s="72">
        <v>300</v>
      </c>
      <c r="D23" s="73">
        <f t="shared" si="1"/>
        <v>0.3999999999999999</v>
      </c>
      <c r="E23" s="74">
        <v>420</v>
      </c>
    </row>
    <row r="24" spans="2:25" s="45" customFormat="1" ht="18.75">
      <c r="B24" s="12" t="s">
        <v>4</v>
      </c>
      <c r="C24" s="17">
        <f>IF((+C12+C13+C14+C15-C21-C22-C23)&gt;0,+C12+C13+C14+C15-C21-C22-C23,0)</f>
        <v>150</v>
      </c>
      <c r="D24" s="87">
        <f t="shared" si="1"/>
        <v>-1</v>
      </c>
      <c r="E24" s="20">
        <v>0</v>
      </c>
      <c r="F24" s="21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</row>
    <row r="25" spans="2:25" ht="18.75">
      <c r="B25" s="76" t="s">
        <v>5</v>
      </c>
      <c r="C25" s="77">
        <f>SUM(C22:C24)</f>
        <v>700</v>
      </c>
      <c r="D25" s="78">
        <f t="shared" si="1"/>
        <v>0.06428571428571428</v>
      </c>
      <c r="E25" s="79">
        <v>745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2:25" s="46" customFormat="1" ht="19.5" thickBot="1">
      <c r="B26" s="80" t="s">
        <v>6</v>
      </c>
      <c r="C26" s="81">
        <f>+C21+C25</f>
        <v>1050</v>
      </c>
      <c r="D26" s="82">
        <f t="shared" si="1"/>
        <v>0.07619047619047614</v>
      </c>
      <c r="E26" s="83">
        <v>1130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ht="19.5" thickTop="1">
      <c r="B27" s="10"/>
      <c r="C27" s="7"/>
      <c r="D27" s="113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2:25" ht="23.25">
      <c r="B28" s="123" t="s">
        <v>53</v>
      </c>
      <c r="C28" s="118"/>
      <c r="D28" s="119"/>
      <c r="E28" s="118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5" ht="19.5" thickBot="1">
      <c r="B29" s="10"/>
      <c r="C29" s="15"/>
      <c r="D29" s="111"/>
      <c r="E29" s="1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2:25" ht="20.25" thickBot="1" thickTop="1">
      <c r="B30" s="63" t="s">
        <v>24</v>
      </c>
      <c r="C30" s="88">
        <v>2001</v>
      </c>
      <c r="D30" s="65" t="s">
        <v>25</v>
      </c>
      <c r="E30" s="89">
        <f>+C30+1</f>
        <v>2002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2:5" ht="19.5" thickTop="1">
      <c r="B31" s="90"/>
      <c r="C31" s="91"/>
      <c r="D31" s="92"/>
      <c r="E31" s="93"/>
    </row>
    <row r="32" spans="2:25" ht="18.75">
      <c r="B32" s="76" t="s">
        <v>13</v>
      </c>
      <c r="C32" s="94">
        <f>+C12</f>
        <v>300</v>
      </c>
      <c r="D32" s="95">
        <f aca="true" t="shared" si="2" ref="D32:D50">+E32-C32</f>
        <v>30</v>
      </c>
      <c r="E32" s="96">
        <f>+E12</f>
        <v>330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2:5" ht="18.75">
      <c r="B33" s="71"/>
      <c r="C33" s="97"/>
      <c r="D33" s="95" t="s">
        <v>12</v>
      </c>
      <c r="E33" s="98"/>
    </row>
    <row r="34" spans="2:5" ht="18.75">
      <c r="B34" s="71" t="s">
        <v>28</v>
      </c>
      <c r="C34" s="97">
        <f>+C21</f>
        <v>350</v>
      </c>
      <c r="D34" s="95">
        <f t="shared" si="2"/>
        <v>35</v>
      </c>
      <c r="E34" s="98">
        <f>+E21</f>
        <v>385</v>
      </c>
    </row>
    <row r="35" spans="2:5" ht="18.75">
      <c r="B35" s="71" t="s">
        <v>27</v>
      </c>
      <c r="C35" s="97">
        <f>+C22+C23-C14</f>
        <v>50</v>
      </c>
      <c r="D35" s="95">
        <f t="shared" si="2"/>
        <v>95</v>
      </c>
      <c r="E35" s="98">
        <f>+E22+E23-E14</f>
        <v>145</v>
      </c>
    </row>
    <row r="36" spans="2:25" ht="18.75">
      <c r="B36" s="76" t="s">
        <v>29</v>
      </c>
      <c r="C36" s="94" t="s">
        <v>12</v>
      </c>
      <c r="D36" s="95" t="s">
        <v>12</v>
      </c>
      <c r="E36" s="96" t="s">
        <v>12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2:25" ht="19.5" thickBot="1">
      <c r="B37" s="99" t="s">
        <v>26</v>
      </c>
      <c r="C37" s="100">
        <f>+C34+C35</f>
        <v>400</v>
      </c>
      <c r="D37" s="101">
        <f t="shared" si="2"/>
        <v>130</v>
      </c>
      <c r="E37" s="102">
        <f>+E34+E35</f>
        <v>530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2:5" ht="19.5" thickTop="1">
      <c r="B38" s="90"/>
      <c r="C38" s="103"/>
      <c r="D38" s="104" t="s">
        <v>12</v>
      </c>
      <c r="E38" s="105"/>
    </row>
    <row r="39" spans="2:25" s="44" customFormat="1" ht="18.75">
      <c r="B39" s="76" t="s">
        <v>30</v>
      </c>
      <c r="C39" s="94">
        <f>+C32-C37</f>
        <v>-100</v>
      </c>
      <c r="D39" s="95">
        <f t="shared" si="2"/>
        <v>-100</v>
      </c>
      <c r="E39" s="96">
        <f>+E32-E37</f>
        <v>-200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ht="19.5" thickBot="1">
      <c r="B40" s="99"/>
      <c r="C40" s="100" t="s">
        <v>12</v>
      </c>
      <c r="D40" s="101" t="s">
        <v>12</v>
      </c>
      <c r="E40" s="102" t="s">
        <v>12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5" ht="19.5" thickTop="1">
      <c r="B41" s="90"/>
      <c r="C41" s="103"/>
      <c r="D41" s="104" t="s">
        <v>12</v>
      </c>
      <c r="E41" s="105"/>
    </row>
    <row r="42" spans="2:5" ht="18.75">
      <c r="B42" s="71" t="s">
        <v>34</v>
      </c>
      <c r="C42" s="97">
        <f>+C13</f>
        <v>200</v>
      </c>
      <c r="D42" s="95">
        <f t="shared" si="2"/>
        <v>-60</v>
      </c>
      <c r="E42" s="98">
        <f>+E13</f>
        <v>140</v>
      </c>
    </row>
    <row r="43" spans="2:5" ht="18.75">
      <c r="B43" s="71" t="s">
        <v>15</v>
      </c>
      <c r="C43" s="97">
        <f>+C15+C16</f>
        <v>50</v>
      </c>
      <c r="D43" s="95">
        <f t="shared" si="2"/>
        <v>10</v>
      </c>
      <c r="E43" s="98">
        <f>+E15+E16</f>
        <v>60</v>
      </c>
    </row>
    <row r="44" spans="2:25" ht="18.75">
      <c r="B44" s="76" t="s">
        <v>31</v>
      </c>
      <c r="C44" s="94">
        <f>SUM(C42:C43)</f>
        <v>250</v>
      </c>
      <c r="D44" s="95">
        <f t="shared" si="2"/>
        <v>-50</v>
      </c>
      <c r="E44" s="96">
        <f>SUM(E42:E43)</f>
        <v>200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5" ht="18.75">
      <c r="B45" s="71"/>
      <c r="C45" s="97"/>
      <c r="D45" s="95" t="s">
        <v>12</v>
      </c>
      <c r="E45" s="98"/>
    </row>
    <row r="46" spans="2:5" ht="18.75">
      <c r="B46" s="71" t="s">
        <v>35</v>
      </c>
      <c r="C46" s="97">
        <f>+C24</f>
        <v>150</v>
      </c>
      <c r="D46" s="95">
        <f t="shared" si="2"/>
        <v>-150</v>
      </c>
      <c r="E46" s="98">
        <f>+E24</f>
        <v>0</v>
      </c>
    </row>
    <row r="47" spans="2:25" ht="19.5" thickBot="1">
      <c r="B47" s="99" t="s">
        <v>32</v>
      </c>
      <c r="C47" s="100">
        <f>SUM(C46:C46)</f>
        <v>150</v>
      </c>
      <c r="D47" s="101">
        <f t="shared" si="2"/>
        <v>-150</v>
      </c>
      <c r="E47" s="102">
        <f>SUM(E46:E46)</f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5" ht="19.5" thickTop="1">
      <c r="B48" s="90"/>
      <c r="C48" s="103"/>
      <c r="D48" s="104" t="s">
        <v>12</v>
      </c>
      <c r="E48" s="105"/>
    </row>
    <row r="49" spans="2:5" ht="18.75">
      <c r="B49" s="76" t="s">
        <v>33</v>
      </c>
      <c r="C49" s="97"/>
      <c r="D49" s="95" t="s">
        <v>12</v>
      </c>
      <c r="E49" s="98"/>
    </row>
    <row r="50" spans="2:25" ht="18.75">
      <c r="B50" s="76" t="s">
        <v>14</v>
      </c>
      <c r="C50" s="94">
        <f>+C44-C47</f>
        <v>100</v>
      </c>
      <c r="D50" s="95">
        <f t="shared" si="2"/>
        <v>100</v>
      </c>
      <c r="E50" s="96">
        <f>+E44-E47</f>
        <v>200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2:5" ht="19.5" thickBot="1">
      <c r="B51" s="80"/>
      <c r="C51" s="106"/>
      <c r="D51" s="107"/>
      <c r="E51" s="108"/>
    </row>
    <row r="52" spans="3:5" ht="19.5" thickTop="1">
      <c r="C52" s="18"/>
      <c r="D52" s="114"/>
      <c r="E52" s="18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Client Préferé</cp:lastModifiedBy>
  <dcterms:created xsi:type="dcterms:W3CDTF">2002-03-06T07:34:09Z</dcterms:created>
  <dcterms:modified xsi:type="dcterms:W3CDTF">2002-05-06T07:48:48Z</dcterms:modified>
  <cp:category/>
  <cp:version/>
  <cp:contentType/>
  <cp:contentStatus/>
</cp:coreProperties>
</file>