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6825" activeTab="3"/>
  </bookViews>
  <sheets>
    <sheet name="TOTG98FI" sheetId="1" r:id="rId1"/>
    <sheet name="POOLS de Fonds" sheetId="2" r:id="rId2"/>
    <sheet name="Gr NON Financiers" sheetId="3" r:id="rId3"/>
    <sheet name="Gr Financiers" sheetId="4" r:id="rId4"/>
  </sheets>
  <definedNames>
    <definedName name="DATABASE">'TOTG98FI'!#REF!</definedName>
    <definedName name="Bil">'TOTG98FI'!#REF!</definedName>
    <definedName name="Un">'TOTG98FI'!#REF!</definedName>
    <definedName name="_xlnm.Print_Area" localSheetId="0">'TOTG98FI'!#REF!</definedName>
  </definedNames>
  <calcPr calcMode="autoNoTable" fullCalcOnLoad="1"/>
</workbook>
</file>

<file path=xl/sharedStrings.xml><?xml version="1.0" encoding="utf-8"?>
<sst xmlns="http://schemas.openxmlformats.org/spreadsheetml/2006/main" count="76" uniqueCount="61">
  <si>
    <t xml:space="preserve"> </t>
  </si>
  <si>
    <t xml:space="preserve">  </t>
  </si>
  <si>
    <t>VALEURS EN MF COURANTS</t>
  </si>
  <si>
    <t>CAPITAL SOCIAL</t>
  </si>
  <si>
    <t>PROVISIONS POUR RISQUES ET CHARGES</t>
  </si>
  <si>
    <t xml:space="preserve">FONDS PROPRES </t>
  </si>
  <si>
    <t>ENDETTEMENT FINANCIER</t>
  </si>
  <si>
    <t xml:space="preserve">    dont long terme</t>
  </si>
  <si>
    <t xml:space="preserve">    dont part à moins d'un an des emprunts long terme</t>
  </si>
  <si>
    <t>DETTES FOURNISSEURS ET RATTACHEES</t>
  </si>
  <si>
    <t>AUTRES DETTES, HORS CREDITS DE TRESORERIE</t>
  </si>
  <si>
    <t>IMMO.  INCORPORELLES BRUTES</t>
  </si>
  <si>
    <t xml:space="preserve"> -AMORTISSEMENTS</t>
  </si>
  <si>
    <t>IMMO.  INCORPORELLES NETTES</t>
  </si>
  <si>
    <t>IMMO. CORPORELLES BRUTES</t>
  </si>
  <si>
    <t>IMMO. CORPORELLES NETTES</t>
  </si>
  <si>
    <t>IMMOBILISATIONS FINANCIERES NETTES</t>
  </si>
  <si>
    <t>STOCKS ET ENCOURS</t>
  </si>
  <si>
    <t>CREANCES CLIENTS ET RATTACHES</t>
  </si>
  <si>
    <t>AUTRES CREANCES, HORS TRESORERIE</t>
  </si>
  <si>
    <t>PLACEMENTS EN VALEURS MOBILIERES</t>
  </si>
  <si>
    <t>LIQUIDITES EN BANQUES ET CAISSES</t>
  </si>
  <si>
    <t>RESSOURCES PROPRES ET EMPLOIS</t>
  </si>
  <si>
    <t>EN CAPITAUX INVESTIS (hors financiers)</t>
  </si>
  <si>
    <t xml:space="preserve">  + FONDS PROPRES </t>
  </si>
  <si>
    <t xml:space="preserve">  + AMORTISSEMENTS</t>
  </si>
  <si>
    <t xml:space="preserve"> + RESSOURCES PROPRES</t>
  </si>
  <si>
    <t xml:space="preserve"> = RESSOURCES PROPRES</t>
  </si>
  <si>
    <t xml:space="preserve">  - CAPITAUX MIS EN OEUVRE</t>
  </si>
  <si>
    <t>Ressources propres  - capitaux mis en oeuvre</t>
  </si>
  <si>
    <t xml:space="preserve"> - IMMO.  INCORPOR. et CORPORELLES BRUTES</t>
  </si>
  <si>
    <t xml:space="preserve"> - BFR nets</t>
  </si>
  <si>
    <t xml:space="preserve">  =  - CAPITAUX MIS EN OEUVRE</t>
  </si>
  <si>
    <t>RESSOURCES EMPRUNTES ET EMPLOIS FINANCIERS</t>
  </si>
  <si>
    <t xml:space="preserve"> + TRESORERIE NEGATIVE</t>
  </si>
  <si>
    <t>Ressources empruntés  -  emplois financiers</t>
  </si>
  <si>
    <t xml:space="preserve">  = RESSOURCES EMPRUNTEES</t>
  </si>
  <si>
    <t xml:space="preserve"> - IMMOBILISATIONS FINANCIERES NETTES</t>
  </si>
  <si>
    <t xml:space="preserve">  = - EMPLOIS FINANCIERS</t>
  </si>
  <si>
    <t xml:space="preserve">TOTAL EMPLOIS FINANCIERS </t>
  </si>
  <si>
    <t>Ress. propres  - capitaux mis en oeuvre</t>
  </si>
  <si>
    <t>Ress. empruntés  -  emplois financiers</t>
  </si>
  <si>
    <t>Graphique</t>
  </si>
  <si>
    <t>PRIMES D'EMISSION, RESERVES, ETC.</t>
  </si>
  <si>
    <t xml:space="preserve">GROUPE TOTALFINAELF  :  BILAN "POOL DE FONDS" </t>
  </si>
  <si>
    <t xml:space="preserve">VALEURS </t>
  </si>
  <si>
    <t xml:space="preserve">Remarque : Des postes sont regroupés dans un but de simplification et de synthèse ; on peut les vérifier </t>
  </si>
  <si>
    <t>(avec Fina et ELF au 31-12 1999 ; Total seul auparavant)</t>
  </si>
  <si>
    <t>Dividende à décaisser</t>
  </si>
  <si>
    <t xml:space="preserve">    dont dettes financières d'origine court terme</t>
  </si>
  <si>
    <t xml:space="preserve">    dont concours bancaires courants</t>
  </si>
  <si>
    <t>TOTAL PASSIF</t>
  </si>
  <si>
    <t>par les comptes financiers des rapports annuels</t>
  </si>
  <si>
    <t>ACTIF</t>
  </si>
  <si>
    <t xml:space="preserve"> + ENDETTEMENT FINANCIER HORS TRESO. NEG.</t>
  </si>
  <si>
    <t xml:space="preserve"> - TRESORERIE POSITIVE</t>
  </si>
  <si>
    <t xml:space="preserve">Groupe TotalFinaElf </t>
  </si>
  <si>
    <t>Analyse des bilans pools de fonds</t>
  </si>
  <si>
    <t xml:space="preserve">PASSIF </t>
  </si>
  <si>
    <t>GROUPE TOTAL (traduits en milliards d'Euro) - BILANS SELON LES COMPTES DES RAPPORTS ANNUELS</t>
  </si>
  <si>
    <t>TOTAL ACTIF IMMOBILISE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</si>
</sst>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  <numFmt numFmtId="165" formatCode="0.0"/>
    <numFmt numFmtId="166" formatCode="#,##0.00\ _F"/>
    <numFmt numFmtId="167" formatCode="#,##0.0\ _F"/>
    <numFmt numFmtId="168" formatCode="#,##0.000\ _F"/>
    <numFmt numFmtId="169" formatCode="#,##0.0000\ _F"/>
    <numFmt numFmtId="170" formatCode="#,##0.00000\ _F"/>
    <numFmt numFmtId="171" formatCode="#,##0\ _F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16">
    <font>
      <sz val="10"/>
      <name val="Modern"/>
      <family val="0"/>
    </font>
    <font>
      <b/>
      <sz val="10"/>
      <name val="Modern"/>
      <family val="0"/>
    </font>
    <font>
      <b/>
      <i/>
      <sz val="10"/>
      <name val="Modern"/>
      <family val="0"/>
    </font>
    <font>
      <b/>
      <sz val="16"/>
      <name val="Modern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0"/>
    </font>
    <font>
      <b/>
      <i/>
      <sz val="12"/>
      <name val="Times New Roman"/>
      <family val="0"/>
    </font>
    <font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14.25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" xfId="0" applyNumberFormat="1" applyFont="1" applyBorder="1" applyAlignment="1" applyProtection="1">
      <alignment/>
      <protection/>
    </xf>
    <xf numFmtId="171" fontId="7" fillId="0" borderId="2" xfId="0" applyNumberFormat="1" applyFont="1" applyBorder="1" applyAlignment="1" applyProtection="1">
      <alignment/>
      <protection/>
    </xf>
    <xf numFmtId="3" fontId="7" fillId="0" borderId="3" xfId="0" applyNumberFormat="1" applyFont="1" applyBorder="1" applyAlignment="1" applyProtection="1">
      <alignment/>
      <protection/>
    </xf>
    <xf numFmtId="0" fontId="7" fillId="0" borderId="4" xfId="0" applyNumberFormat="1" applyFont="1" applyBorder="1" applyAlignment="1" applyProtection="1">
      <alignment/>
      <protection/>
    </xf>
    <xf numFmtId="0" fontId="5" fillId="0" borderId="4" xfId="0" applyNumberFormat="1" applyFont="1" applyBorder="1" applyAlignment="1" applyProtection="1">
      <alignment/>
      <protection/>
    </xf>
    <xf numFmtId="0" fontId="7" fillId="0" borderId="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6" xfId="0" applyNumberFormat="1" applyFont="1" applyBorder="1" applyAlignment="1" applyProtection="1">
      <alignment/>
      <protection/>
    </xf>
    <xf numFmtId="0" fontId="7" fillId="0" borderId="6" xfId="0" applyNumberFormat="1" applyFont="1" applyBorder="1" applyAlignment="1" applyProtection="1">
      <alignment/>
      <protection/>
    </xf>
    <xf numFmtId="171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7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7" fontId="5" fillId="0" borderId="7" xfId="0" applyNumberFormat="1" applyFont="1" applyBorder="1" applyAlignment="1" applyProtection="1">
      <alignment/>
      <protection/>
    </xf>
    <xf numFmtId="167" fontId="7" fillId="0" borderId="7" xfId="0" applyNumberFormat="1" applyFont="1" applyBorder="1" applyAlignment="1" applyProtection="1">
      <alignment/>
      <protection/>
    </xf>
    <xf numFmtId="167" fontId="7" fillId="0" borderId="8" xfId="0" applyNumberFormat="1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167" fontId="5" fillId="0" borderId="8" xfId="0" applyNumberFormat="1" applyFont="1" applyBorder="1" applyAlignment="1" applyProtection="1">
      <alignment/>
      <protection/>
    </xf>
    <xf numFmtId="167" fontId="5" fillId="0" borderId="7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7" fillId="0" borderId="9" xfId="0" applyNumberFormat="1" applyFont="1" applyBorder="1" applyAlignment="1" applyProtection="1">
      <alignment/>
      <protection/>
    </xf>
    <xf numFmtId="167" fontId="7" fillId="0" borderId="10" xfId="0" applyNumberFormat="1" applyFont="1" applyBorder="1" applyAlignment="1" applyProtection="1">
      <alignment/>
      <protection/>
    </xf>
    <xf numFmtId="167" fontId="8" fillId="0" borderId="11" xfId="0" applyNumberFormat="1" applyFont="1" applyBorder="1" applyAlignment="1" applyProtection="1">
      <alignment/>
      <protection/>
    </xf>
    <xf numFmtId="167" fontId="8" fillId="0" borderId="12" xfId="0" applyNumberFormat="1" applyFont="1" applyBorder="1" applyAlignment="1" applyProtection="1">
      <alignment/>
      <protection/>
    </xf>
    <xf numFmtId="167" fontId="7" fillId="0" borderId="2" xfId="0" applyNumberFormat="1" applyFont="1" applyBorder="1" applyAlignment="1" applyProtection="1">
      <alignment/>
      <protection/>
    </xf>
    <xf numFmtId="167" fontId="7" fillId="0" borderId="3" xfId="0" applyNumberFormat="1" applyFont="1" applyBorder="1" applyAlignment="1" applyProtection="1">
      <alignment/>
      <protection/>
    </xf>
    <xf numFmtId="167" fontId="7" fillId="0" borderId="11" xfId="0" applyNumberFormat="1" applyFont="1" applyBorder="1" applyAlignment="1" applyProtection="1">
      <alignment/>
      <protection/>
    </xf>
    <xf numFmtId="167" fontId="7" fillId="0" borderId="12" xfId="0" applyNumberFormat="1" applyFont="1" applyBorder="1" applyAlignment="1" applyProtection="1">
      <alignment/>
      <protection/>
    </xf>
    <xf numFmtId="167" fontId="5" fillId="0" borderId="12" xfId="0" applyNumberFormat="1" applyFont="1" applyBorder="1" applyAlignment="1" applyProtection="1">
      <alignment/>
      <protection/>
    </xf>
    <xf numFmtId="167" fontId="8" fillId="0" borderId="2" xfId="0" applyNumberFormat="1" applyFont="1" applyBorder="1" applyAlignment="1" applyProtection="1">
      <alignment/>
      <protection/>
    </xf>
    <xf numFmtId="167" fontId="8" fillId="0" borderId="3" xfId="0" applyNumberFormat="1" applyFont="1" applyBorder="1" applyAlignment="1" applyProtection="1">
      <alignment/>
      <protection/>
    </xf>
    <xf numFmtId="167" fontId="7" fillId="0" borderId="4" xfId="0" applyNumberFormat="1" applyFont="1" applyBorder="1" applyAlignment="1" applyProtection="1">
      <alignment/>
      <protection/>
    </xf>
    <xf numFmtId="167" fontId="5" fillId="0" borderId="4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167" fontId="5" fillId="0" borderId="14" xfId="0" applyNumberFormat="1" applyFont="1" applyBorder="1" applyAlignment="1" applyProtection="1">
      <alignment/>
      <protection/>
    </xf>
    <xf numFmtId="167" fontId="5" fillId="0" borderId="15" xfId="0" applyNumberFormat="1" applyFont="1" applyBorder="1" applyAlignment="1" applyProtection="1">
      <alignment/>
      <protection/>
    </xf>
    <xf numFmtId="167" fontId="5" fillId="0" borderId="16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71" fontId="11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1" fontId="5" fillId="2" borderId="1" xfId="0" applyNumberFormat="1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171" fontId="5" fillId="2" borderId="9" xfId="0" applyNumberFormat="1" applyFont="1" applyFill="1" applyBorder="1" applyAlignment="1" applyProtection="1">
      <alignment/>
      <protection/>
    </xf>
    <xf numFmtId="1" fontId="5" fillId="2" borderId="5" xfId="0" applyNumberFormat="1" applyFont="1" applyFill="1" applyBorder="1" applyAlignment="1" applyProtection="1">
      <alignment/>
      <protection/>
    </xf>
    <xf numFmtId="3" fontId="5" fillId="2" borderId="10" xfId="0" applyNumberFormat="1" applyFont="1" applyFill="1" applyBorder="1" applyAlignment="1" applyProtection="1">
      <alignment/>
      <protection/>
    </xf>
    <xf numFmtId="171" fontId="5" fillId="2" borderId="1" xfId="0" applyNumberFormat="1" applyFont="1" applyFill="1" applyBorder="1" applyAlignment="1" applyProtection="1">
      <alignment/>
      <protection/>
    </xf>
    <xf numFmtId="0" fontId="5" fillId="2" borderId="4" xfId="0" applyNumberFormat="1" applyFont="1" applyFill="1" applyBorder="1" applyAlignment="1" applyProtection="1">
      <alignment/>
      <protection/>
    </xf>
    <xf numFmtId="171" fontId="5" fillId="2" borderId="4" xfId="0" applyNumberFormat="1" applyFont="1" applyFill="1" applyBorder="1" applyAlignment="1" applyProtection="1">
      <alignment/>
      <protection/>
    </xf>
    <xf numFmtId="1" fontId="5" fillId="2" borderId="4" xfId="0" applyNumberFormat="1" applyFont="1" applyFill="1" applyBorder="1" applyAlignment="1" applyProtection="1">
      <alignment/>
      <protection/>
    </xf>
    <xf numFmtId="3" fontId="5" fillId="2" borderId="4" xfId="0" applyNumberFormat="1" applyFont="1" applyFill="1" applyBorder="1" applyAlignment="1" applyProtection="1">
      <alignment/>
      <protection/>
    </xf>
    <xf numFmtId="0" fontId="7" fillId="2" borderId="4" xfId="0" applyNumberFormat="1" applyFont="1" applyFill="1" applyBorder="1" applyAlignment="1" applyProtection="1">
      <alignment/>
      <protection/>
    </xf>
    <xf numFmtId="167" fontId="7" fillId="2" borderId="4" xfId="0" applyNumberFormat="1" applyFont="1" applyFill="1" applyBorder="1" applyAlignment="1" applyProtection="1">
      <alignment/>
      <protection/>
    </xf>
    <xf numFmtId="167" fontId="5" fillId="2" borderId="4" xfId="0" applyNumberFormat="1" applyFont="1" applyFill="1" applyBorder="1" applyAlignment="1" applyProtection="1">
      <alignment/>
      <protection/>
    </xf>
    <xf numFmtId="0" fontId="8" fillId="2" borderId="4" xfId="0" applyNumberFormat="1" applyFont="1" applyFill="1" applyBorder="1" applyAlignment="1" applyProtection="1">
      <alignment/>
      <protection/>
    </xf>
    <xf numFmtId="167" fontId="8" fillId="2" borderId="4" xfId="0" applyNumberFormat="1" applyFont="1" applyFill="1" applyBorder="1" applyAlignment="1" applyProtection="1">
      <alignment/>
      <protection/>
    </xf>
    <xf numFmtId="167" fontId="5" fillId="2" borderId="5" xfId="0" applyNumberFormat="1" applyFont="1" applyFill="1" applyBorder="1" applyAlignment="1" applyProtection="1">
      <alignment/>
      <protection/>
    </xf>
    <xf numFmtId="167" fontId="5" fillId="2" borderId="2" xfId="0" applyNumberFormat="1" applyFont="1" applyFill="1" applyBorder="1" applyAlignment="1" applyProtection="1">
      <alignment/>
      <protection/>
    </xf>
    <xf numFmtId="167" fontId="5" fillId="2" borderId="1" xfId="0" applyNumberFormat="1" applyFont="1" applyFill="1" applyBorder="1" applyAlignment="1" applyProtection="1">
      <alignment/>
      <protection/>
    </xf>
    <xf numFmtId="167" fontId="5" fillId="2" borderId="3" xfId="0" applyNumberFormat="1" applyFont="1" applyFill="1" applyBorder="1" applyAlignment="1" applyProtection="1">
      <alignment/>
      <protection/>
    </xf>
    <xf numFmtId="167" fontId="5" fillId="2" borderId="7" xfId="0" applyNumberFormat="1" applyFont="1" applyFill="1" applyBorder="1" applyAlignment="1" applyProtection="1">
      <alignment/>
      <protection/>
    </xf>
    <xf numFmtId="167" fontId="5" fillId="2" borderId="8" xfId="0" applyNumberFormat="1" applyFont="1" applyFill="1" applyBorder="1" applyAlignment="1" applyProtection="1">
      <alignment/>
      <protection/>
    </xf>
    <xf numFmtId="167" fontId="7" fillId="2" borderId="7" xfId="0" applyNumberFormat="1" applyFont="1" applyFill="1" applyBorder="1" applyAlignment="1" applyProtection="1">
      <alignment/>
      <protection/>
    </xf>
    <xf numFmtId="167" fontId="7" fillId="2" borderId="8" xfId="0" applyNumberFormat="1" applyFont="1" applyFill="1" applyBorder="1" applyAlignment="1" applyProtection="1">
      <alignment/>
      <protection/>
    </xf>
    <xf numFmtId="167" fontId="8" fillId="2" borderId="7" xfId="0" applyNumberFormat="1" applyFont="1" applyFill="1" applyBorder="1" applyAlignment="1" applyProtection="1">
      <alignment/>
      <protection/>
    </xf>
    <xf numFmtId="167" fontId="8" fillId="2" borderId="8" xfId="0" applyNumberFormat="1" applyFont="1" applyFill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167" fontId="13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1" fontId="7" fillId="0" borderId="1" xfId="0" applyNumberFormat="1" applyFont="1" applyBorder="1" applyAlignment="1" applyProtection="1">
      <alignment/>
      <protection/>
    </xf>
    <xf numFmtId="167" fontId="5" fillId="0" borderId="4" xfId="0" applyNumberFormat="1" applyFont="1" applyBorder="1" applyAlignment="1">
      <alignment/>
    </xf>
    <xf numFmtId="167" fontId="7" fillId="0" borderId="1" xfId="0" applyNumberFormat="1" applyFont="1" applyBorder="1" applyAlignment="1" applyProtection="1">
      <alignment/>
      <protection/>
    </xf>
    <xf numFmtId="167" fontId="7" fillId="0" borderId="6" xfId="0" applyNumberFormat="1" applyFont="1" applyBorder="1" applyAlignment="1" applyProtection="1">
      <alignment/>
      <protection/>
    </xf>
    <xf numFmtId="167" fontId="8" fillId="0" borderId="6" xfId="0" applyNumberFormat="1" applyFont="1" applyBorder="1" applyAlignment="1" applyProtection="1">
      <alignment/>
      <protection/>
    </xf>
    <xf numFmtId="167" fontId="7" fillId="0" borderId="5" xfId="0" applyNumberFormat="1" applyFont="1" applyBorder="1" applyAlignment="1" applyProtection="1">
      <alignment/>
      <protection/>
    </xf>
    <xf numFmtId="167" fontId="8" fillId="0" borderId="1" xfId="0" applyNumberFormat="1" applyFont="1" applyBorder="1" applyAlignment="1" applyProtection="1">
      <alignment/>
      <protection/>
    </xf>
    <xf numFmtId="171" fontId="5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5" fillId="3" borderId="5" xfId="0" applyNumberFormat="1" applyFont="1" applyFill="1" applyBorder="1" applyAlignment="1" applyProtection="1">
      <alignment horizontal="left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3" fontId="5" fillId="2" borderId="5" xfId="0" applyNumberFormat="1" applyFont="1" applyFill="1" applyBorder="1" applyAlignment="1" applyProtection="1">
      <alignment horizontal="center" vertical="center"/>
      <protection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171" fontId="5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71" fontId="5" fillId="2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TotalFinaElf : analyse pool de fonds.  L'équilibre Ressources  / Emplois non financiers</a:t>
            </a:r>
          </a:p>
        </c:rich>
      </c:tx>
      <c:layout>
        <c:manualLayout>
          <c:xMode val="factor"/>
          <c:yMode val="factor"/>
          <c:x val="-0.04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"/>
          <c:w val="0.992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'POOLS de Fonds'!$B$35</c:f>
              <c:strCache>
                <c:ptCount val="1"/>
                <c:pt idx="0">
                  <c:v> + RESSOURCES PROPRES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'POOLS de Fonds'!$C$34:$J$34</c:f>
              <c:num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numCache>
            </c:numRef>
          </c:cat>
          <c:val>
            <c:numRef>
              <c:f>'POOLS de Fonds'!$C$35:$J$35</c:f>
              <c:numCache>
                <c:ptCount val="8"/>
                <c:pt idx="0">
                  <c:v>16.268139527438535</c:v>
                </c:pt>
                <c:pt idx="1">
                  <c:v>18.226042255818598</c:v>
                </c:pt>
                <c:pt idx="2">
                  <c:v>18.777297902149073</c:v>
                </c:pt>
                <c:pt idx="3">
                  <c:v>19.59991279916214</c:v>
                </c:pt>
                <c:pt idx="4">
                  <c:v>22.578156799912186</c:v>
                </c:pt>
                <c:pt idx="5">
                  <c:v>24.010262867840424</c:v>
                </c:pt>
                <c:pt idx="6">
                  <c:v>24.248388232765258</c:v>
                </c:pt>
                <c:pt idx="7">
                  <c:v>98.11</c:v>
                </c:pt>
              </c:numCache>
            </c:numRef>
          </c:val>
        </c:ser>
        <c:ser>
          <c:idx val="1"/>
          <c:order val="1"/>
          <c:tx>
            <c:strRef>
              <c:f>'POOLS de Fonds'!$B$36</c:f>
              <c:strCache>
                <c:ptCount val="1"/>
                <c:pt idx="0">
                  <c:v>  - CAPITAUX MIS EN OEUVRE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'POOLS de Fonds'!$C$34:$J$34</c:f>
              <c:num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numCache>
            </c:numRef>
          </c:cat>
          <c:val>
            <c:numRef>
              <c:f>'POOLS de Fonds'!$C$36:$J$36</c:f>
              <c:numCache>
                <c:ptCount val="8"/>
                <c:pt idx="0">
                  <c:v>-16.552761842620782</c:v>
                </c:pt>
                <c:pt idx="1">
                  <c:v>-17.035110533159948</c:v>
                </c:pt>
                <c:pt idx="2">
                  <c:v>-18.080148546322395</c:v>
                </c:pt>
                <c:pt idx="3">
                  <c:v>-19.00902040834994</c:v>
                </c:pt>
                <c:pt idx="4">
                  <c:v>-21.9701901191694</c:v>
                </c:pt>
                <c:pt idx="5">
                  <c:v>-23.57761255692065</c:v>
                </c:pt>
                <c:pt idx="6">
                  <c:v>-24.156156577336624</c:v>
                </c:pt>
                <c:pt idx="7">
                  <c:v>-100.056</c:v>
                </c:pt>
              </c:numCache>
            </c:numRef>
          </c:val>
        </c:ser>
        <c:ser>
          <c:idx val="2"/>
          <c:order val="2"/>
          <c:tx>
            <c:strRef>
              <c:f>'POOLS de Fonds'!$B$37</c:f>
              <c:strCache>
                <c:ptCount val="1"/>
                <c:pt idx="0">
                  <c:v>Ress. propres  - capitaux mis en oeuvre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'POOLS de Fonds'!$C$34:$J$34</c:f>
              <c:num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numCache>
            </c:numRef>
          </c:cat>
          <c:val>
            <c:numRef>
              <c:f>'POOLS de Fonds'!$C$37:$J$37</c:f>
              <c:numCache>
                <c:ptCount val="8"/>
                <c:pt idx="0">
                  <c:v>-0.2846223151822471</c:v>
                </c:pt>
                <c:pt idx="1">
                  <c:v>1.1909317226586502</c:v>
                </c:pt>
                <c:pt idx="2">
                  <c:v>0.6971493558266779</c:v>
                </c:pt>
                <c:pt idx="3">
                  <c:v>0.5908923908122006</c:v>
                </c:pt>
                <c:pt idx="4">
                  <c:v>0.6079666807427877</c:v>
                </c:pt>
                <c:pt idx="5">
                  <c:v>0.4326503109197759</c:v>
                </c:pt>
                <c:pt idx="6">
                  <c:v>0.09223165542863399</c:v>
                </c:pt>
                <c:pt idx="7">
                  <c:v>-1.945999999999998</c:v>
                </c:pt>
              </c:numCache>
            </c:numRef>
          </c:val>
        </c:ser>
        <c:axId val="18159471"/>
        <c:axId val="29217512"/>
      </c:bar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GEuro courants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15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90075"/>
          <c:w val="0.753"/>
          <c:h val="0.099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TotalFinaElf : analyse pool de fonds. L'équilibre Ressources / Emplois financiers</a:t>
            </a:r>
          </a:p>
        </c:rich>
      </c:tx>
      <c:layout>
        <c:manualLayout>
          <c:xMode val="factor"/>
          <c:yMode val="factor"/>
          <c:x val="-0.05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85"/>
          <c:w val="0.984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'POOLS de Fonds'!$B$39</c:f>
              <c:strCache>
                <c:ptCount val="1"/>
                <c:pt idx="0">
                  <c:v>  = RESSOURCES EMPRUNTEES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'POOLS de Fonds'!$C$38:$J$38</c:f>
              <c:num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numCache>
            </c:numRef>
          </c:cat>
          <c:val>
            <c:numRef>
              <c:f>'POOLS de Fonds'!$C$39:$J$39</c:f>
              <c:numCache>
                <c:ptCount val="8"/>
                <c:pt idx="0">
                  <c:v>4.604417667621505</c:v>
                </c:pt>
                <c:pt idx="1">
                  <c:v>5.613477712715925</c:v>
                </c:pt>
                <c:pt idx="2">
                  <c:v>5.557376474372558</c:v>
                </c:pt>
                <c:pt idx="3">
                  <c:v>5.986825355930343</c:v>
                </c:pt>
                <c:pt idx="4">
                  <c:v>6.702116144808273</c:v>
                </c:pt>
                <c:pt idx="5">
                  <c:v>4.783545262875463</c:v>
                </c:pt>
                <c:pt idx="6">
                  <c:v>4.976393269680787</c:v>
                </c:pt>
                <c:pt idx="7">
                  <c:v>18.973</c:v>
                </c:pt>
              </c:numCache>
            </c:numRef>
          </c:val>
        </c:ser>
        <c:ser>
          <c:idx val="1"/>
          <c:order val="1"/>
          <c:tx>
            <c:strRef>
              <c:f>'POOLS de Fonds'!$B$40</c:f>
              <c:strCache>
                <c:ptCount val="1"/>
                <c:pt idx="0">
                  <c:v>  = - EMPLOIS FINANCIERS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'POOLS de Fonds'!$C$38:$J$38</c:f>
              <c:num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numCache>
            </c:numRef>
          </c:cat>
          <c:val>
            <c:numRef>
              <c:f>'POOLS de Fonds'!$C$40:$J$40</c:f>
              <c:numCache>
                <c:ptCount val="8"/>
                <c:pt idx="0">
                  <c:v>-4.319795352439261</c:v>
                </c:pt>
                <c:pt idx="1">
                  <c:v>-6.804409435374575</c:v>
                </c:pt>
                <c:pt idx="2">
                  <c:v>-6.254525830199235</c:v>
                </c:pt>
                <c:pt idx="3">
                  <c:v>-6.577717746742545</c:v>
                </c:pt>
                <c:pt idx="4">
                  <c:v>-7.310082825551064</c:v>
                </c:pt>
                <c:pt idx="5">
                  <c:v>-5.2161955737952335</c:v>
                </c:pt>
                <c:pt idx="6">
                  <c:v>-5.06862492510942</c:v>
                </c:pt>
                <c:pt idx="7">
                  <c:v>-17.027</c:v>
                </c:pt>
              </c:numCache>
            </c:numRef>
          </c:val>
        </c:ser>
        <c:ser>
          <c:idx val="2"/>
          <c:order val="2"/>
          <c:tx>
            <c:strRef>
              <c:f>'POOLS de Fonds'!$B$41</c:f>
              <c:strCache>
                <c:ptCount val="1"/>
                <c:pt idx="0">
                  <c:v>Ress. empruntés  -  emplois financiers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'POOLS de Fonds'!$C$38:$J$38</c:f>
              <c:numCache>
                <c:ptCount val="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</c:numCache>
            </c:numRef>
          </c:cat>
          <c:val>
            <c:numRef>
              <c:f>'POOLS de Fonds'!$C$41:$J$41</c:f>
              <c:numCache>
                <c:ptCount val="8"/>
                <c:pt idx="0">
                  <c:v>0.28462231518224446</c:v>
                </c:pt>
                <c:pt idx="1">
                  <c:v>-1.1909317226586502</c:v>
                </c:pt>
                <c:pt idx="2">
                  <c:v>-0.697149355826677</c:v>
                </c:pt>
                <c:pt idx="3">
                  <c:v>-0.5908923908122024</c:v>
                </c:pt>
                <c:pt idx="4">
                  <c:v>-0.6079666807427913</c:v>
                </c:pt>
                <c:pt idx="5">
                  <c:v>-0.4326503109197706</c:v>
                </c:pt>
                <c:pt idx="6">
                  <c:v>-0.0922316554286331</c:v>
                </c:pt>
                <c:pt idx="7">
                  <c:v>1.945999999999998</c:v>
                </c:pt>
              </c:numCache>
            </c:numRef>
          </c:val>
        </c:ser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Geuros courants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63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90325"/>
          <c:w val="0.75875"/>
          <c:h val="0.072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</cdr:x>
      <cdr:y>0.19375</cdr:y>
    </cdr:from>
    <cdr:to>
      <cdr:x>0.409</cdr:x>
      <cdr:y>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000125"/>
          <a:ext cx="0" cy="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Malgré l'intégration de Fina et Elf, encore en 1999 un équilibre presque parfait 
</a:t>
          </a:r>
        </a:p>
      </cdr:txBody>
    </cdr:sp>
  </cdr:relSizeAnchor>
  <cdr:relSizeAnchor xmlns:cdr="http://schemas.openxmlformats.org/drawingml/2006/chartDrawing">
    <cdr:from>
      <cdr:x>0.675</cdr:x>
      <cdr:y>0.2365</cdr:y>
    </cdr:from>
    <cdr:to>
      <cdr:x>0.94975</cdr:x>
      <cdr:y>0.453</cdr:y>
    </cdr:to>
    <cdr:sp>
      <cdr:nvSpPr>
        <cdr:cNvPr id="2" name="Line 2"/>
        <cdr:cNvSpPr>
          <a:spLocks/>
        </cdr:cNvSpPr>
      </cdr:nvSpPr>
      <cdr:spPr>
        <a:xfrm>
          <a:off x="8105775" y="1228725"/>
          <a:ext cx="3305175" cy="11239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0.61</cdr:y>
    </cdr:from>
    <cdr:to>
      <cdr:x>0.13275</cdr:x>
      <cdr:y>0.61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3171825"/>
          <a:ext cx="0" cy="0"/>
        </a:xfrm>
        <a:prstGeom prst="rect">
          <a:avLst/>
        </a:prstGeom>
        <a:solidFill>
          <a:srgbClr val="99CC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Les ressources et emplois sont multipliées par 4 en 1999, par Fina et Elf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209550" y="247650"/>
        <a:ext cx="12020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</cdr:x>
      <cdr:y>0.11475</cdr:y>
    </cdr:from>
    <cdr:to>
      <cdr:x>0.541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496050" y="590550"/>
          <a:ext cx="0" cy="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Un équilibre encore presque parfait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0.788</cdr:x>
      <cdr:y>0.16</cdr:y>
    </cdr:from>
    <cdr:to>
      <cdr:x>0.96225</cdr:x>
      <cdr:y>0.4015</cdr:y>
    </cdr:to>
    <cdr:sp>
      <cdr:nvSpPr>
        <cdr:cNvPr id="2" name="Line 2"/>
        <cdr:cNvSpPr>
          <a:spLocks/>
        </cdr:cNvSpPr>
      </cdr:nvSpPr>
      <cdr:spPr>
        <a:xfrm>
          <a:off x="9458325" y="828675"/>
          <a:ext cx="2095500" cy="125730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cdr:txBody>
    </cdr:sp>
  </cdr:relSizeAnchor>
  <cdr:relSizeAnchor xmlns:cdr="http://schemas.openxmlformats.org/drawingml/2006/chartDrawing">
    <cdr:from>
      <cdr:x>0.146</cdr:x>
      <cdr:y>0.21375</cdr:y>
    </cdr:from>
    <cdr:to>
      <cdr:x>0.146</cdr:x>
      <cdr:y>0.21375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1104900"/>
          <a:ext cx="0" cy="0"/>
        </a:xfrm>
        <a:prstGeom prst="rect">
          <a:avLst/>
        </a:prstGeom>
        <a:solidFill>
          <a:srgbClr val="99CC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Les ressources et emplois financiers sont incomparablement plus faibles que les ressources et emplois propres et des CMO…
Total n'est pas encore une banque...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219075" y="247650"/>
        <a:ext cx="12011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showRowColHeaders="0" showOutlineSymbols="0" zoomScale="75" zoomScaleNormal="75" workbookViewId="0" topLeftCell="A37">
      <selection activeCell="B53" sqref="B53"/>
    </sheetView>
  </sheetViews>
  <sheetFormatPr defaultColWidth="11.00390625" defaultRowHeight="12.75" outlineLevelRow="4" outlineLevelCol="1"/>
  <cols>
    <col min="1" max="1" width="2.75390625" style="5" customWidth="1"/>
    <col min="2" max="2" width="62.75390625" style="5" customWidth="1"/>
    <col min="3" max="5" width="11.875" style="15" customWidth="1"/>
    <col min="6" max="6" width="11.875" style="16" customWidth="1"/>
    <col min="7" max="10" width="11.875" style="17" customWidth="1" outlineLevel="1"/>
    <col min="11" max="11" width="10.75390625" style="5" customWidth="1" outlineLevel="1"/>
    <col min="12" max="29" width="10.75390625" style="5" customWidth="1"/>
    <col min="30" max="32" width="10.75390625" style="5" customWidth="1" outlineLevel="1"/>
    <col min="33" max="16384" width="10.75390625" style="5" customWidth="1"/>
  </cols>
  <sheetData>
    <row r="1" spans="2:10" s="56" customFormat="1" ht="27">
      <c r="B1" s="56" t="s">
        <v>56</v>
      </c>
      <c r="C1" s="57"/>
      <c r="D1" s="57"/>
      <c r="E1" s="57"/>
      <c r="F1" s="58"/>
      <c r="G1" s="59"/>
      <c r="H1" s="59"/>
      <c r="I1" s="59"/>
      <c r="J1" s="59"/>
    </row>
    <row r="2" spans="2:10" s="56" customFormat="1" ht="27">
      <c r="B2" s="56" t="s">
        <v>57</v>
      </c>
      <c r="C2" s="57"/>
      <c r="D2" s="57"/>
      <c r="E2" s="57"/>
      <c r="F2" s="58"/>
      <c r="G2" s="59"/>
      <c r="H2" s="59"/>
      <c r="I2" s="59"/>
      <c r="J2" s="59"/>
    </row>
    <row r="3" spans="3:10" s="56" customFormat="1" ht="27">
      <c r="C3" s="57"/>
      <c r="D3" s="57"/>
      <c r="E3" s="57"/>
      <c r="F3" s="58"/>
      <c r="G3" s="59"/>
      <c r="H3" s="59"/>
      <c r="I3" s="59"/>
      <c r="J3" s="59"/>
    </row>
    <row r="4" spans="2:10" ht="19.5" customHeight="1">
      <c r="B4" s="1" t="s">
        <v>59</v>
      </c>
      <c r="C4" s="2"/>
      <c r="D4" s="2"/>
      <c r="E4" s="2"/>
      <c r="F4" s="3"/>
      <c r="G4" s="4"/>
      <c r="H4" s="4"/>
      <c r="I4" s="4"/>
      <c r="J4" s="4"/>
    </row>
    <row r="5" spans="2:10" ht="19.5" customHeight="1">
      <c r="B5" s="52" t="s">
        <v>47</v>
      </c>
      <c r="C5" s="2"/>
      <c r="D5" s="2"/>
      <c r="E5" s="2"/>
      <c r="F5" s="3"/>
      <c r="G5" s="4"/>
      <c r="H5" s="4"/>
      <c r="I5" s="4"/>
      <c r="J5" s="4"/>
    </row>
    <row r="6" spans="2:10" ht="19.5" customHeight="1">
      <c r="B6" s="49" t="s">
        <v>46</v>
      </c>
      <c r="C6" s="2"/>
      <c r="D6" s="2"/>
      <c r="E6" s="2"/>
      <c r="F6" s="3"/>
      <c r="G6" s="4"/>
      <c r="H6" s="4"/>
      <c r="I6" s="4"/>
      <c r="J6" s="4"/>
    </row>
    <row r="7" spans="2:10" ht="19.5" customHeight="1">
      <c r="B7" s="49" t="s">
        <v>52</v>
      </c>
      <c r="C7" s="2"/>
      <c r="D7" s="2"/>
      <c r="E7" s="2"/>
      <c r="F7" s="3"/>
      <c r="G7" s="4"/>
      <c r="H7" s="4"/>
      <c r="I7" s="4"/>
      <c r="J7" s="4"/>
    </row>
    <row r="8" spans="2:10" ht="19.5" customHeight="1">
      <c r="B8" s="1"/>
      <c r="C8" s="2"/>
      <c r="D8" s="2"/>
      <c r="E8" s="2"/>
      <c r="F8" s="3"/>
      <c r="G8" s="4"/>
      <c r="H8" s="4"/>
      <c r="I8" s="4"/>
      <c r="J8" s="4"/>
    </row>
    <row r="9" spans="2:10" ht="15.75">
      <c r="B9" s="1" t="s">
        <v>58</v>
      </c>
      <c r="C9" s="2"/>
      <c r="D9" s="2"/>
      <c r="E9" s="2"/>
      <c r="F9" s="3"/>
      <c r="G9" s="4"/>
      <c r="H9" s="4"/>
      <c r="I9" s="4"/>
      <c r="J9" s="4"/>
    </row>
    <row r="10" spans="2:10" ht="15.75">
      <c r="B10" s="101" t="s">
        <v>45</v>
      </c>
      <c r="C10" s="99">
        <v>1992</v>
      </c>
      <c r="D10" s="99">
        <v>1993</v>
      </c>
      <c r="E10" s="99">
        <v>1994</v>
      </c>
      <c r="F10" s="99">
        <v>1995</v>
      </c>
      <c r="G10" s="99">
        <v>1996</v>
      </c>
      <c r="H10" s="99">
        <v>1997</v>
      </c>
      <c r="I10" s="99">
        <v>1998</v>
      </c>
      <c r="J10" s="99">
        <v>1999</v>
      </c>
    </row>
    <row r="11" spans="2:10" ht="15.75">
      <c r="B11" s="102"/>
      <c r="C11" s="100"/>
      <c r="D11" s="100"/>
      <c r="E11" s="100"/>
      <c r="F11" s="100"/>
      <c r="G11" s="100"/>
      <c r="H11" s="100"/>
      <c r="I11" s="100"/>
      <c r="J11" s="100"/>
    </row>
    <row r="12" spans="2:10" ht="15.75">
      <c r="B12" s="6" t="s">
        <v>0</v>
      </c>
      <c r="C12" s="7"/>
      <c r="D12" s="7"/>
      <c r="E12" s="7"/>
      <c r="F12" s="92"/>
      <c r="G12" s="8"/>
      <c r="H12" s="8"/>
      <c r="I12" s="8"/>
      <c r="J12" s="8"/>
    </row>
    <row r="13" spans="2:10" ht="15.75" outlineLevel="4">
      <c r="B13" s="9" t="s">
        <v>3</v>
      </c>
      <c r="C13" s="30">
        <v>1.4482656637553988</v>
      </c>
      <c r="D13" s="30">
        <v>1.6737377602495285</v>
      </c>
      <c r="E13" s="30">
        <v>1.732583080903169</v>
      </c>
      <c r="F13" s="47">
        <v>1.7917332995912842</v>
      </c>
      <c r="G13" s="31">
        <v>1.84554780267609</v>
      </c>
      <c r="H13" s="31">
        <v>1.8624696435894428</v>
      </c>
      <c r="I13" s="31">
        <v>1.8658235219686656</v>
      </c>
      <c r="J13" s="31">
        <v>6.975</v>
      </c>
    </row>
    <row r="14" spans="2:10" ht="15.75" outlineLevel="4">
      <c r="B14" s="9" t="s">
        <v>43</v>
      </c>
      <c r="C14" s="30">
        <v>5.927370239207753</v>
      </c>
      <c r="D14" s="30">
        <v>6.72406880329046</v>
      </c>
      <c r="E14" s="30">
        <v>6.76705942615141</v>
      </c>
      <c r="F14" s="47">
        <v>6.77529167308223</v>
      </c>
      <c r="G14" s="31">
        <v>7.726421091626433</v>
      </c>
      <c r="H14" s="31">
        <v>8.768410124444134</v>
      </c>
      <c r="I14" s="31">
        <v>8.934884451267386</v>
      </c>
      <c r="J14" s="31">
        <v>22.772</v>
      </c>
    </row>
    <row r="15" spans="2:10" ht="15.75" outlineLevel="4">
      <c r="B15" s="9"/>
      <c r="C15" s="30"/>
      <c r="D15" s="30"/>
      <c r="E15" s="30"/>
      <c r="F15" s="47"/>
      <c r="G15" s="32"/>
      <c r="H15" s="47"/>
      <c r="I15" s="47"/>
      <c r="J15" s="47"/>
    </row>
    <row r="16" spans="2:10" ht="15.75" outlineLevel="3">
      <c r="B16" s="9" t="s">
        <v>4</v>
      </c>
      <c r="C16" s="30">
        <v>1.7647498235402626</v>
      </c>
      <c r="D16" s="30">
        <v>2.3775948728346523</v>
      </c>
      <c r="E16" s="30">
        <v>2.270880560768465</v>
      </c>
      <c r="F16" s="47">
        <v>2.2001442167703065</v>
      </c>
      <c r="G16" s="31">
        <v>2.66267453506861</v>
      </c>
      <c r="H16" s="31">
        <v>2.2368844299245225</v>
      </c>
      <c r="I16" s="31">
        <v>2.123767259134364</v>
      </c>
      <c r="J16" s="31">
        <v>14.527</v>
      </c>
    </row>
    <row r="17" spans="2:10" ht="15.75" outlineLevel="3">
      <c r="B17" s="9"/>
      <c r="C17" s="30"/>
      <c r="D17" s="30"/>
      <c r="E17" s="30"/>
      <c r="F17" s="47"/>
      <c r="G17" s="31"/>
      <c r="H17" s="31"/>
      <c r="I17" s="31"/>
      <c r="J17" s="31"/>
    </row>
    <row r="18" spans="2:10" ht="15.75" outlineLevel="2">
      <c r="B18" s="10" t="s">
        <v>5</v>
      </c>
      <c r="C18" s="29">
        <v>9.140385726503414</v>
      </c>
      <c r="D18" s="29">
        <v>10.775401436374642</v>
      </c>
      <c r="E18" s="29">
        <v>10.770523067823044</v>
      </c>
      <c r="F18" s="48">
        <v>10.767169189443822</v>
      </c>
      <c r="G18" s="33">
        <v>12.234643429371133</v>
      </c>
      <c r="H18" s="33">
        <v>12.867764197958099</v>
      </c>
      <c r="I18" s="33">
        <v>12.924475232370417</v>
      </c>
      <c r="J18" s="33">
        <v>44.274</v>
      </c>
    </row>
    <row r="19" spans="2:10" ht="15.75" outlineLevel="2">
      <c r="B19" s="9"/>
      <c r="C19" s="30"/>
      <c r="D19" s="30"/>
      <c r="E19" s="30"/>
      <c r="F19" s="47"/>
      <c r="G19" s="31"/>
      <c r="H19" s="31"/>
      <c r="I19" s="31"/>
      <c r="J19" s="31"/>
    </row>
    <row r="20" spans="2:10" ht="15.75" outlineLevel="2">
      <c r="B20" s="10" t="s">
        <v>6</v>
      </c>
      <c r="C20" s="34">
        <v>4.604417667621505</v>
      </c>
      <c r="D20" s="34">
        <v>5.613477712715925</v>
      </c>
      <c r="E20" s="34">
        <v>5.557376474372558</v>
      </c>
      <c r="F20" s="93">
        <v>5.986825355930343</v>
      </c>
      <c r="G20" s="35">
        <v>6.702116144808273</v>
      </c>
      <c r="H20" s="35">
        <v>4.783545262875462</v>
      </c>
      <c r="I20" s="35">
        <v>4.976393269680788</v>
      </c>
      <c r="J20" s="35">
        <v>18.973000000000003</v>
      </c>
    </row>
    <row r="21" spans="2:10" ht="15.75" outlineLevel="2">
      <c r="B21" s="9" t="s">
        <v>7</v>
      </c>
      <c r="C21" s="30">
        <v>3.1485295530042365</v>
      </c>
      <c r="D21" s="30">
        <v>3.670667437042367</v>
      </c>
      <c r="E21" s="30">
        <v>3.4769047361336183</v>
      </c>
      <c r="F21" s="47">
        <v>3.7802782804360655</v>
      </c>
      <c r="G21" s="31">
        <v>3.2346632477433737</v>
      </c>
      <c r="H21" s="31">
        <v>3.4576961599617047</v>
      </c>
      <c r="I21" s="31">
        <v>3.7965903252804685</v>
      </c>
      <c r="J21" s="31">
        <v>10.512</v>
      </c>
    </row>
    <row r="22" spans="2:10" ht="15.75" outlineLevel="2">
      <c r="B22" s="9" t="s">
        <v>8</v>
      </c>
      <c r="C22" s="30">
        <v>0.403075201575713</v>
      </c>
      <c r="D22" s="30">
        <v>0.3832568293348497</v>
      </c>
      <c r="E22" s="30">
        <v>0.39712968990345404</v>
      </c>
      <c r="F22" s="47">
        <v>0.33584518497401505</v>
      </c>
      <c r="G22" s="31">
        <v>0.7319077317568072</v>
      </c>
      <c r="H22" s="31">
        <v>0.2771523133376121</v>
      </c>
      <c r="I22" s="31">
        <v>0.20885515361525223</v>
      </c>
      <c r="J22" s="31">
        <v>1.5110000000000001</v>
      </c>
    </row>
    <row r="23" spans="2:10" ht="15.75" outlineLevel="2">
      <c r="B23" s="9" t="s">
        <v>49</v>
      </c>
      <c r="C23" s="30">
        <v>0.7093452772056705</v>
      </c>
      <c r="D23" s="30">
        <v>1.33103236949983</v>
      </c>
      <c r="E23" s="30">
        <v>1.477383426047744</v>
      </c>
      <c r="F23" s="47">
        <v>1.4988787374782189</v>
      </c>
      <c r="G23" s="31">
        <v>2.443910195332926</v>
      </c>
      <c r="H23" s="31">
        <v>0.6904415990682317</v>
      </c>
      <c r="I23" s="31">
        <v>0.5701593244679148</v>
      </c>
      <c r="J23" s="31">
        <v>5.443</v>
      </c>
    </row>
    <row r="24" spans="2:10" ht="15.75" outlineLevel="2">
      <c r="B24" s="9" t="s">
        <v>50</v>
      </c>
      <c r="C24" s="30">
        <v>0.3434676358358856</v>
      </c>
      <c r="D24" s="30">
        <v>0.22852107683887818</v>
      </c>
      <c r="E24" s="30">
        <v>0.20595862228774142</v>
      </c>
      <c r="F24" s="47">
        <v>0.37182315304204394</v>
      </c>
      <c r="G24" s="31">
        <v>0.2916349699751661</v>
      </c>
      <c r="H24" s="31">
        <v>0.3582551905079144</v>
      </c>
      <c r="I24" s="31">
        <v>0.4007884663171519</v>
      </c>
      <c r="J24" s="31">
        <v>1.507</v>
      </c>
    </row>
    <row r="25" spans="2:10" ht="15.75" outlineLevel="1">
      <c r="B25" s="6"/>
      <c r="C25" s="40"/>
      <c r="D25" s="40"/>
      <c r="E25" s="40"/>
      <c r="F25" s="94"/>
      <c r="G25" s="41"/>
      <c r="H25" s="41"/>
      <c r="I25" s="41"/>
      <c r="J25" s="41" t="s">
        <v>0</v>
      </c>
    </row>
    <row r="26" spans="2:10" ht="15.75" outlineLevel="2">
      <c r="B26" s="9" t="s">
        <v>9</v>
      </c>
      <c r="C26" s="30">
        <v>2.1502933881336737</v>
      </c>
      <c r="D26" s="30">
        <v>2.0207117234818743</v>
      </c>
      <c r="E26" s="30">
        <v>2.2524342296827387</v>
      </c>
      <c r="F26" s="47">
        <v>2.3795767100587386</v>
      </c>
      <c r="G26" s="31">
        <v>2.7291423065841203</v>
      </c>
      <c r="H26" s="31">
        <v>2.7940855879272575</v>
      </c>
      <c r="I26" s="31">
        <v>2.348172212507832</v>
      </c>
      <c r="J26" s="31">
        <v>9.4</v>
      </c>
    </row>
    <row r="27" spans="2:10" ht="15.75" outlineLevel="2">
      <c r="B27" s="9" t="s">
        <v>10</v>
      </c>
      <c r="C27" s="30">
        <v>1.7280096103860467</v>
      </c>
      <c r="D27" s="30">
        <v>1.9765015084830257</v>
      </c>
      <c r="E27" s="30">
        <v>1.9720804869831405</v>
      </c>
      <c r="F27" s="47">
        <v>2.050896628894882</v>
      </c>
      <c r="G27" s="31">
        <v>2.4487885638845226</v>
      </c>
      <c r="H27" s="31">
        <v>2.682797805343948</v>
      </c>
      <c r="I27" s="31">
        <v>2.916044801717186</v>
      </c>
      <c r="J27" s="31">
        <v>8.335</v>
      </c>
    </row>
    <row r="28" spans="2:10" ht="15.75" outlineLevel="1">
      <c r="B28" s="14"/>
      <c r="C28" s="42"/>
      <c r="D28" s="42"/>
      <c r="E28" s="42"/>
      <c r="F28" s="95"/>
      <c r="G28" s="43"/>
      <c r="H28" s="43"/>
      <c r="I28" s="43"/>
      <c r="J28" s="43" t="s">
        <v>0</v>
      </c>
    </row>
    <row r="29" spans="2:10" s="12" customFormat="1" ht="15.75">
      <c r="B29" s="13" t="s">
        <v>51</v>
      </c>
      <c r="C29" s="38">
        <v>17.62310639264464</v>
      </c>
      <c r="D29" s="38">
        <v>20.386092381055466</v>
      </c>
      <c r="E29" s="38">
        <v>20.552414258861482</v>
      </c>
      <c r="F29" s="96">
        <v>21.184467884327784</v>
      </c>
      <c r="G29" s="39">
        <v>24.114690444648048</v>
      </c>
      <c r="H29" s="39">
        <v>23.128192854104764</v>
      </c>
      <c r="I29" s="44">
        <v>23.16508551627622</v>
      </c>
      <c r="J29" s="44">
        <v>80.982</v>
      </c>
    </row>
    <row r="30" ht="16.5" thickBot="1"/>
    <row r="31" spans="2:10" s="50" customFormat="1" ht="17.25" thickBot="1" thickTop="1">
      <c r="B31" s="51" t="s">
        <v>48</v>
      </c>
      <c r="C31" s="53">
        <v>0.10518982189381315</v>
      </c>
      <c r="D31" s="54">
        <v>0.14330207620316576</v>
      </c>
      <c r="E31" s="54">
        <v>0.14741819966857583</v>
      </c>
      <c r="F31" s="54">
        <v>0.12973411366903623</v>
      </c>
      <c r="G31" s="54">
        <v>0.41816765428221664</v>
      </c>
      <c r="H31" s="54">
        <v>0.5014048176938427</v>
      </c>
      <c r="I31" s="54">
        <v>0.988</v>
      </c>
      <c r="J31" s="55">
        <v>1.8</v>
      </c>
    </row>
    <row r="32" ht="16.5" thickTop="1"/>
    <row r="33" spans="2:10" s="1" customFormat="1" ht="15.75">
      <c r="B33" s="1" t="s">
        <v>53</v>
      </c>
      <c r="C33" s="2"/>
      <c r="D33" s="2"/>
      <c r="E33" s="2"/>
      <c r="F33" s="3"/>
      <c r="G33" s="4"/>
      <c r="H33" s="4"/>
      <c r="I33" s="4"/>
      <c r="J33" s="4"/>
    </row>
    <row r="34" spans="2:10" ht="15.75">
      <c r="B34" s="101" t="s">
        <v>45</v>
      </c>
      <c r="C34" s="99">
        <v>1992</v>
      </c>
      <c r="D34" s="99">
        <v>1993</v>
      </c>
      <c r="E34" s="99">
        <v>1994</v>
      </c>
      <c r="F34" s="99">
        <v>1995</v>
      </c>
      <c r="G34" s="99">
        <v>1996</v>
      </c>
      <c r="H34" s="99">
        <v>1997</v>
      </c>
      <c r="I34" s="99">
        <v>1998</v>
      </c>
      <c r="J34" s="99">
        <v>1999</v>
      </c>
    </row>
    <row r="35" spans="2:10" ht="19.5" customHeight="1">
      <c r="B35" s="102"/>
      <c r="C35" s="100"/>
      <c r="D35" s="100"/>
      <c r="E35" s="100"/>
      <c r="F35" s="100"/>
      <c r="G35" s="100"/>
      <c r="H35" s="100"/>
      <c r="I35" s="100"/>
      <c r="J35" s="100"/>
    </row>
    <row r="36" spans="2:10" ht="19.5" customHeight="1">
      <c r="B36" s="6" t="s">
        <v>0</v>
      </c>
      <c r="C36" s="7"/>
      <c r="D36" s="7"/>
      <c r="E36" s="7"/>
      <c r="F36" s="92"/>
      <c r="G36" s="8"/>
      <c r="H36" s="8"/>
      <c r="I36" s="8"/>
      <c r="J36" s="8"/>
    </row>
    <row r="37" spans="2:10" ht="19.5" customHeight="1" outlineLevel="1">
      <c r="B37" s="9" t="s">
        <v>11</v>
      </c>
      <c r="C37" s="30">
        <v>1.7687134979884351</v>
      </c>
      <c r="D37" s="30">
        <v>1.921010066208608</v>
      </c>
      <c r="E37" s="30">
        <v>1.941743132552896</v>
      </c>
      <c r="F37" s="47">
        <v>1.9832092652414717</v>
      </c>
      <c r="G37" s="31">
        <v>2.328811187318681</v>
      </c>
      <c r="H37" s="31">
        <v>2.4908644926420482</v>
      </c>
      <c r="I37" s="31">
        <v>2.604743908518394</v>
      </c>
      <c r="J37" s="31">
        <v>5.755</v>
      </c>
    </row>
    <row r="38" spans="2:10" ht="19.5" customHeight="1" outlineLevel="1">
      <c r="B38" s="9" t="s">
        <v>12</v>
      </c>
      <c r="C38" s="30">
        <v>-0.43005867762673466</v>
      </c>
      <c r="D38" s="30">
        <v>-0.5300652329344759</v>
      </c>
      <c r="E38" s="30">
        <v>-0.6320536254663034</v>
      </c>
      <c r="F38" s="47">
        <v>-0.7524883490838576</v>
      </c>
      <c r="G38" s="31">
        <v>-0.8996016507179587</v>
      </c>
      <c r="H38" s="31">
        <v>-1.0618074050585633</v>
      </c>
      <c r="I38" s="31">
        <v>-1.143367629280578</v>
      </c>
      <c r="J38" s="31">
        <v>-2.643</v>
      </c>
    </row>
    <row r="39" spans="2:10" ht="19.5" customHeight="1" outlineLevel="2">
      <c r="B39" s="9" t="s">
        <v>13</v>
      </c>
      <c r="C39" s="30">
        <v>1.3386548203617004</v>
      </c>
      <c r="D39" s="30">
        <v>1.390944833274132</v>
      </c>
      <c r="E39" s="30">
        <v>1.3096895070865926</v>
      </c>
      <c r="F39" s="47">
        <v>1.230720916157614</v>
      </c>
      <c r="G39" s="31">
        <v>1.4292095366007223</v>
      </c>
      <c r="H39" s="31">
        <v>1.429057087583485</v>
      </c>
      <c r="I39" s="31">
        <v>1.461376279237816</v>
      </c>
      <c r="J39" s="31">
        <v>3.112</v>
      </c>
    </row>
    <row r="40" spans="2:10" ht="19.5" customHeight="1" outlineLevel="2">
      <c r="B40" s="9"/>
      <c r="C40" s="30"/>
      <c r="D40" s="30" t="s">
        <v>0</v>
      </c>
      <c r="E40" s="30"/>
      <c r="F40" s="47"/>
      <c r="G40" s="31"/>
      <c r="H40" s="31"/>
      <c r="I40" s="31"/>
      <c r="J40" s="31" t="s">
        <v>0</v>
      </c>
    </row>
    <row r="41" spans="2:10" ht="19.5" customHeight="1" outlineLevel="3">
      <c r="B41" s="9" t="s">
        <v>14</v>
      </c>
      <c r="C41" s="30">
        <v>12.866392156802961</v>
      </c>
      <c r="D41" s="30">
        <v>13.618728056869582</v>
      </c>
      <c r="E41" s="30">
        <v>14.462838265313122</v>
      </c>
      <c r="F41" s="47">
        <v>15.37966665497891</v>
      </c>
      <c r="G41" s="31">
        <v>17.72311294795238</v>
      </c>
      <c r="H41" s="31">
        <v>19.44106092320076</v>
      </c>
      <c r="I41" s="31">
        <v>20.148119465147868</v>
      </c>
      <c r="J41" s="31">
        <v>86.99</v>
      </c>
    </row>
    <row r="42" spans="2:10" ht="19.5" customHeight="1" outlineLevel="3">
      <c r="B42" s="9" t="s">
        <v>12</v>
      </c>
      <c r="C42" s="30">
        <v>-6.697695123308387</v>
      </c>
      <c r="D42" s="30">
        <v>-6.920575586509481</v>
      </c>
      <c r="E42" s="30">
        <v>-7.374721208859727</v>
      </c>
      <c r="F42" s="47">
        <v>-8.080255260634463</v>
      </c>
      <c r="G42" s="31">
        <v>-9.443911719823097</v>
      </c>
      <c r="H42" s="31">
        <v>-10.080691264823761</v>
      </c>
      <c r="I42" s="31">
        <v>-10.180545371114265</v>
      </c>
      <c r="J42" s="31">
        <v>-51.193</v>
      </c>
    </row>
    <row r="43" spans="2:10" ht="19.5" customHeight="1" outlineLevel="2">
      <c r="B43" s="9" t="s">
        <v>15</v>
      </c>
      <c r="C43" s="30">
        <v>6.168697033494574</v>
      </c>
      <c r="D43" s="30">
        <v>6.6981524703601005</v>
      </c>
      <c r="E43" s="30">
        <v>7.088117056453395</v>
      </c>
      <c r="F43" s="47">
        <v>7.299411394344448</v>
      </c>
      <c r="G43" s="31">
        <v>8.279201228129283</v>
      </c>
      <c r="H43" s="31">
        <v>9.360369658376998</v>
      </c>
      <c r="I43" s="31">
        <v>9.967574094033603</v>
      </c>
      <c r="J43" s="31">
        <v>35.797</v>
      </c>
    </row>
    <row r="44" spans="2:10" ht="19.5" customHeight="1" outlineLevel="2">
      <c r="B44" s="9"/>
      <c r="C44" s="30" t="s">
        <v>0</v>
      </c>
      <c r="D44" s="30" t="s">
        <v>0</v>
      </c>
      <c r="E44" s="30"/>
      <c r="F44" s="47"/>
      <c r="G44" s="31"/>
      <c r="H44" s="31"/>
      <c r="I44" s="31"/>
      <c r="J44" s="31" t="s">
        <v>0</v>
      </c>
    </row>
    <row r="45" spans="2:10" ht="19.5" customHeight="1" outlineLevel="3">
      <c r="B45" s="9" t="s">
        <v>16</v>
      </c>
      <c r="C45" s="30">
        <v>1.9144547584673997</v>
      </c>
      <c r="D45" s="30">
        <v>3.0174233981800636</v>
      </c>
      <c r="E45" s="30">
        <v>2.517543070658595</v>
      </c>
      <c r="F45" s="47">
        <v>2.121785421910278</v>
      </c>
      <c r="G45" s="31">
        <v>2.2836862782164076</v>
      </c>
      <c r="H45" s="31">
        <v>3.017118500145589</v>
      </c>
      <c r="I45" s="31">
        <v>2.92229521142392</v>
      </c>
      <c r="J45" s="31">
        <v>12.449000000000002</v>
      </c>
    </row>
    <row r="46" spans="2:10" ht="19.5" customHeight="1" outlineLevel="2">
      <c r="B46" s="11"/>
      <c r="C46" s="36"/>
      <c r="D46" s="36"/>
      <c r="E46" s="36"/>
      <c r="F46" s="97"/>
      <c r="G46" s="37"/>
      <c r="H46" s="37"/>
      <c r="I46" s="37"/>
      <c r="J46" s="37" t="s">
        <v>0</v>
      </c>
    </row>
    <row r="47" spans="2:10" s="18" customFormat="1" ht="19.5" customHeight="1" outlineLevel="1">
      <c r="B47" s="13" t="s">
        <v>60</v>
      </c>
      <c r="C47" s="38">
        <v>9.421806612323675</v>
      </c>
      <c r="D47" s="38">
        <v>11.106520701814297</v>
      </c>
      <c r="E47" s="38">
        <v>10.915349634198583</v>
      </c>
      <c r="F47" s="96">
        <v>10.65191773241234</v>
      </c>
      <c r="G47" s="39">
        <v>11.992097042946412</v>
      </c>
      <c r="H47" s="39">
        <v>13.806545246106072</v>
      </c>
      <c r="I47" s="39">
        <v>14.35124558469534</v>
      </c>
      <c r="J47" s="39">
        <v>51.358000000000004</v>
      </c>
    </row>
    <row r="48" spans="2:10" ht="19.5" customHeight="1" outlineLevel="1">
      <c r="B48" s="19"/>
      <c r="C48" s="45"/>
      <c r="D48" s="45"/>
      <c r="E48" s="45"/>
      <c r="F48" s="98"/>
      <c r="G48" s="46"/>
      <c r="H48" s="46"/>
      <c r="I48" s="46"/>
      <c r="J48" s="46" t="s">
        <v>0</v>
      </c>
    </row>
    <row r="49" spans="2:10" ht="19.5" customHeight="1" outlineLevel="2">
      <c r="B49" s="9" t="s">
        <v>17</v>
      </c>
      <c r="C49" s="30">
        <v>1.970708445828004</v>
      </c>
      <c r="D49" s="30">
        <v>1.7885318702292987</v>
      </c>
      <c r="E49" s="30">
        <v>1.809112487556349</v>
      </c>
      <c r="F49" s="47">
        <v>1.784263297746651</v>
      </c>
      <c r="G49" s="31">
        <v>2.2888695448024796</v>
      </c>
      <c r="H49" s="31">
        <v>2.218133200804321</v>
      </c>
      <c r="I49" s="31">
        <v>1.8627745416239174</v>
      </c>
      <c r="J49" s="31">
        <v>7.863</v>
      </c>
    </row>
    <row r="50" spans="2:10" ht="19.5" customHeight="1" outlineLevel="2">
      <c r="B50" s="9" t="s">
        <v>18</v>
      </c>
      <c r="C50" s="30">
        <v>2.7186233243947395</v>
      </c>
      <c r="D50" s="30">
        <v>2.6994147482228255</v>
      </c>
      <c r="E50" s="30">
        <v>2.9983672710253875</v>
      </c>
      <c r="F50" s="47">
        <v>3.294728160534913</v>
      </c>
      <c r="G50" s="31">
        <v>3.6401776335948854</v>
      </c>
      <c r="H50" s="31">
        <v>3.562885981855518</v>
      </c>
      <c r="I50" s="31">
        <v>3.122918118108352</v>
      </c>
      <c r="J50" s="31">
        <v>13.33</v>
      </c>
    </row>
    <row r="51" spans="2:10" ht="19.5" customHeight="1" outlineLevel="2">
      <c r="B51" s="9" t="s">
        <v>19</v>
      </c>
      <c r="C51" s="30">
        <v>1.106627416126362</v>
      </c>
      <c r="D51" s="30">
        <v>1.0046390235945344</v>
      </c>
      <c r="E51" s="30">
        <v>1.0926021065405203</v>
      </c>
      <c r="F51" s="47">
        <v>0.9976263688016136</v>
      </c>
      <c r="G51" s="31">
        <v>1.1671496759696138</v>
      </c>
      <c r="H51" s="31">
        <v>1.3415513516892112</v>
      </c>
      <c r="I51" s="31">
        <v>1.6818175581631112</v>
      </c>
      <c r="J51" s="31">
        <v>3.853</v>
      </c>
    </row>
    <row r="52" spans="2:10" ht="19.5" customHeight="1" outlineLevel="2">
      <c r="B52" s="9" t="s">
        <v>20</v>
      </c>
      <c r="C52" s="30">
        <v>0.07881614191174117</v>
      </c>
      <c r="D52" s="30">
        <v>0.13339289008273408</v>
      </c>
      <c r="E52" s="30">
        <v>0.09451839068719443</v>
      </c>
      <c r="F52" s="47">
        <v>0.10153104548011531</v>
      </c>
      <c r="G52" s="31">
        <v>0.14802799573752548</v>
      </c>
      <c r="H52" s="31">
        <v>0.2702921075619286</v>
      </c>
      <c r="I52" s="31">
        <v>0.6245836236216703</v>
      </c>
      <c r="J52" s="31">
        <v>0.6370000000000001</v>
      </c>
    </row>
    <row r="53" spans="2:10" ht="19.5" customHeight="1" outlineLevel="2">
      <c r="B53" s="9" t="s">
        <v>21</v>
      </c>
      <c r="C53" s="30">
        <v>2.32652445206012</v>
      </c>
      <c r="D53" s="30">
        <v>3.6535931471117773</v>
      </c>
      <c r="E53" s="30">
        <v>3.642464368853446</v>
      </c>
      <c r="F53" s="47">
        <v>4.354401279352152</v>
      </c>
      <c r="G53" s="31">
        <v>4.878368551597132</v>
      </c>
      <c r="H53" s="31">
        <v>1.928784966087716</v>
      </c>
      <c r="I53" s="31">
        <v>1.5217460900638304</v>
      </c>
      <c r="J53" s="31">
        <v>3.941</v>
      </c>
    </row>
    <row r="54" spans="2:10" ht="19.5" customHeight="1" outlineLevel="2">
      <c r="B54" s="9"/>
      <c r="C54" s="30"/>
      <c r="D54" s="30"/>
      <c r="E54" s="30"/>
      <c r="F54" s="47"/>
      <c r="G54" s="31"/>
      <c r="H54" s="31"/>
      <c r="I54" s="31"/>
      <c r="J54" s="31"/>
    </row>
    <row r="55" spans="2:10" s="12" customFormat="1" ht="19.5" customHeight="1">
      <c r="B55" s="13" t="s">
        <v>39</v>
      </c>
      <c r="C55" s="38">
        <v>17.62310639264464</v>
      </c>
      <c r="D55" s="38">
        <v>20.38609238105547</v>
      </c>
      <c r="E55" s="38">
        <v>20.552414258861482</v>
      </c>
      <c r="F55" s="96">
        <v>21.184467884327788</v>
      </c>
      <c r="G55" s="39">
        <v>24.114690444648048</v>
      </c>
      <c r="H55" s="39">
        <v>23.128192854104768</v>
      </c>
      <c r="I55" s="44">
        <v>23.16508551627622</v>
      </c>
      <c r="J55" s="44">
        <v>80.982</v>
      </c>
    </row>
    <row r="56" spans="2:10" s="12" customFormat="1" ht="19.5" customHeight="1">
      <c r="B56" s="20"/>
      <c r="C56" s="21"/>
      <c r="D56" s="21"/>
      <c r="E56" s="21"/>
      <c r="F56" s="22"/>
      <c r="G56" s="23"/>
      <c r="H56" s="23"/>
      <c r="I56" s="23"/>
      <c r="J56" s="23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mergeCells count="18"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</mergeCells>
  <printOptions horizontalCentered="1" verticalCentered="1"/>
  <pageMargins left="0.7874015748031497" right="0.7874015748031497" top="0.984251968503937" bottom="0.984251968503937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1"/>
  <sheetViews>
    <sheetView showGridLines="0" showRowColHeaders="0" zoomScale="75" zoomScaleNormal="75" workbookViewId="0" topLeftCell="A22">
      <selection activeCell="B41" sqref="B41"/>
    </sheetView>
  </sheetViews>
  <sheetFormatPr defaultColWidth="11.00390625" defaultRowHeight="12.75"/>
  <cols>
    <col min="1" max="1" width="2.75390625" style="0" customWidth="1"/>
    <col min="2" max="2" width="62.75390625" style="0" customWidth="1"/>
    <col min="3" max="10" width="11.875" style="0" customWidth="1"/>
  </cols>
  <sheetData>
    <row r="1" spans="3:10" s="5" customFormat="1" ht="19.5" customHeight="1">
      <c r="C1" s="15"/>
      <c r="D1" s="15"/>
      <c r="E1" s="15"/>
      <c r="F1" s="16"/>
      <c r="G1" s="17"/>
      <c r="H1" s="17"/>
      <c r="I1" s="17"/>
      <c r="J1" s="17"/>
    </row>
    <row r="2" spans="2:10" s="5" customFormat="1" ht="19.5" customHeight="1">
      <c r="B2" s="91" t="s">
        <v>44</v>
      </c>
      <c r="C2" s="2"/>
      <c r="D2" s="2"/>
      <c r="E2" s="2"/>
      <c r="F2" s="3"/>
      <c r="G2" s="4"/>
      <c r="H2" s="4"/>
      <c r="I2" s="4"/>
      <c r="J2" s="4"/>
    </row>
    <row r="3" spans="2:10" s="5" customFormat="1" ht="19.5" customHeight="1">
      <c r="B3" s="1" t="s">
        <v>1</v>
      </c>
      <c r="C3" s="2"/>
      <c r="D3" s="2"/>
      <c r="E3" s="2"/>
      <c r="F3" s="3"/>
      <c r="G3" s="4"/>
      <c r="H3" s="4"/>
      <c r="I3" s="4"/>
      <c r="J3" s="4"/>
    </row>
    <row r="4" spans="2:10" s="5" customFormat="1" ht="19.5" customHeight="1">
      <c r="B4" s="107" t="s">
        <v>2</v>
      </c>
      <c r="C4" s="109">
        <v>1992</v>
      </c>
      <c r="D4" s="109">
        <v>1993</v>
      </c>
      <c r="E4" s="109">
        <v>1994</v>
      </c>
      <c r="F4" s="105">
        <v>1995</v>
      </c>
      <c r="G4" s="103">
        <v>1996</v>
      </c>
      <c r="H4" s="103">
        <v>1997</v>
      </c>
      <c r="I4" s="103">
        <v>1998</v>
      </c>
      <c r="J4" s="103">
        <v>1999</v>
      </c>
    </row>
    <row r="5" spans="2:10" s="5" customFormat="1" ht="19.5" customHeight="1">
      <c r="B5" s="108"/>
      <c r="C5" s="110"/>
      <c r="D5" s="111"/>
      <c r="E5" s="111"/>
      <c r="F5" s="106"/>
      <c r="G5" s="104"/>
      <c r="H5" s="104"/>
      <c r="I5" s="104"/>
      <c r="J5" s="104"/>
    </row>
    <row r="6" spans="2:10" s="5" customFormat="1" ht="19.5" customHeight="1">
      <c r="B6" s="60"/>
      <c r="C6" s="67"/>
      <c r="D6" s="67"/>
      <c r="E6" s="67"/>
      <c r="F6" s="61"/>
      <c r="G6" s="62"/>
      <c r="H6" s="62"/>
      <c r="I6" s="62"/>
      <c r="J6" s="62"/>
    </row>
    <row r="7" spans="2:10" s="5" customFormat="1" ht="19.5" customHeight="1">
      <c r="B7" s="68" t="s">
        <v>22</v>
      </c>
      <c r="C7" s="69"/>
      <c r="D7" s="69"/>
      <c r="E7" s="69"/>
      <c r="F7" s="70"/>
      <c r="G7" s="71"/>
      <c r="H7" s="71"/>
      <c r="I7" s="71"/>
      <c r="J7" s="71"/>
    </row>
    <row r="8" spans="2:10" s="5" customFormat="1" ht="19.5" customHeight="1">
      <c r="B8" s="68" t="s">
        <v>23</v>
      </c>
      <c r="C8" s="69"/>
      <c r="D8" s="69"/>
      <c r="E8" s="69"/>
      <c r="F8" s="70"/>
      <c r="G8" s="71"/>
      <c r="H8" s="71"/>
      <c r="I8" s="71"/>
      <c r="J8" s="71"/>
    </row>
    <row r="9" spans="2:10" s="5" customFormat="1" ht="19.5" customHeight="1">
      <c r="B9" s="68"/>
      <c r="C9" s="69"/>
      <c r="D9" s="69"/>
      <c r="E9" s="69"/>
      <c r="F9" s="70"/>
      <c r="G9" s="71"/>
      <c r="H9" s="71"/>
      <c r="I9" s="71"/>
      <c r="J9" s="71"/>
    </row>
    <row r="10" spans="2:10" s="5" customFormat="1" ht="19.5" customHeight="1">
      <c r="B10" s="72" t="s">
        <v>24</v>
      </c>
      <c r="C10" s="73">
        <f>+TOTG98FI!C18</f>
        <v>9.140385726503414</v>
      </c>
      <c r="D10" s="73">
        <f>+TOTG98FI!D18</f>
        <v>10.775401436374642</v>
      </c>
      <c r="E10" s="73">
        <f>+TOTG98FI!E18</f>
        <v>10.770523067823044</v>
      </c>
      <c r="F10" s="73">
        <f>+TOTG98FI!F18</f>
        <v>10.767169189443822</v>
      </c>
      <c r="G10" s="73">
        <f>+TOTG98FI!G18</f>
        <v>12.234643429371133</v>
      </c>
      <c r="H10" s="73">
        <f>+TOTG98FI!H18</f>
        <v>12.867764197958099</v>
      </c>
      <c r="I10" s="73">
        <f>+TOTG98FI!I18</f>
        <v>12.924475232370417</v>
      </c>
      <c r="J10" s="73">
        <f>+TOTG98FI!J18</f>
        <v>44.274</v>
      </c>
    </row>
    <row r="11" spans="2:10" s="5" customFormat="1" ht="19.5" customHeight="1">
      <c r="B11" s="72" t="s">
        <v>25</v>
      </c>
      <c r="C11" s="73">
        <f>-TOTG98FI!C38-TOTG98FI!C42</f>
        <v>7.127753800935122</v>
      </c>
      <c r="D11" s="73">
        <f>-TOTG98FI!D38-TOTG98FI!D42</f>
        <v>7.450640819443957</v>
      </c>
      <c r="E11" s="73">
        <f>-TOTG98FI!E38-TOTG98FI!E42</f>
        <v>8.00677483432603</v>
      </c>
      <c r="F11" s="73">
        <f>-TOTG98FI!F38-TOTG98FI!F42</f>
        <v>8.832743609718321</v>
      </c>
      <c r="G11" s="73">
        <f>-TOTG98FI!G38-TOTG98FI!G42</f>
        <v>10.343513370541055</v>
      </c>
      <c r="H11" s="73">
        <f>-TOTG98FI!H38-TOTG98FI!H42</f>
        <v>11.142498669882324</v>
      </c>
      <c r="I11" s="73">
        <f>-TOTG98FI!I38-TOTG98FI!I42</f>
        <v>11.323913000394842</v>
      </c>
      <c r="J11" s="73">
        <f>-TOTG98FI!J38-TOTG98FI!J42</f>
        <v>53.836</v>
      </c>
    </row>
    <row r="12" spans="2:10" s="5" customFormat="1" ht="19.5" customHeight="1">
      <c r="B12" s="68" t="s">
        <v>27</v>
      </c>
      <c r="C12" s="74">
        <f aca="true" t="shared" si="0" ref="C12:J12">+C10+C11</f>
        <v>16.268139527438535</v>
      </c>
      <c r="D12" s="74">
        <f t="shared" si="0"/>
        <v>18.226042255818598</v>
      </c>
      <c r="E12" s="74">
        <f t="shared" si="0"/>
        <v>18.777297902149073</v>
      </c>
      <c r="F12" s="74">
        <f t="shared" si="0"/>
        <v>19.59991279916214</v>
      </c>
      <c r="G12" s="74">
        <f t="shared" si="0"/>
        <v>22.578156799912186</v>
      </c>
      <c r="H12" s="74">
        <f t="shared" si="0"/>
        <v>24.010262867840424</v>
      </c>
      <c r="I12" s="74">
        <f t="shared" si="0"/>
        <v>24.248388232765258</v>
      </c>
      <c r="J12" s="74">
        <f t="shared" si="0"/>
        <v>98.11</v>
      </c>
    </row>
    <row r="13" spans="2:10" s="5" customFormat="1" ht="19.5" customHeight="1">
      <c r="B13" s="68"/>
      <c r="C13" s="74"/>
      <c r="D13" s="74"/>
      <c r="E13" s="74"/>
      <c r="F13" s="74"/>
      <c r="G13" s="74"/>
      <c r="H13" s="74"/>
      <c r="I13" s="74"/>
      <c r="J13" s="74"/>
    </row>
    <row r="14" spans="2:10" s="5" customFormat="1" ht="19.5" customHeight="1">
      <c r="B14" s="72" t="s">
        <v>30</v>
      </c>
      <c r="C14" s="73">
        <f>-TOTG98FI!C37-TOTG98FI!C41</f>
        <v>-14.635105654791396</v>
      </c>
      <c r="D14" s="73">
        <f>-TOTG98FI!D37-TOTG98FI!D41</f>
        <v>-15.53973812307819</v>
      </c>
      <c r="E14" s="73">
        <f>-TOTG98FI!E37-TOTG98FI!E41</f>
        <v>-16.404581397866018</v>
      </c>
      <c r="F14" s="73">
        <f>-TOTG98FI!F37-TOTG98FI!F41</f>
        <v>-17.362875920220382</v>
      </c>
      <c r="G14" s="73">
        <f>-TOTG98FI!G37-TOTG98FI!G41</f>
        <v>-20.05192413527106</v>
      </c>
      <c r="H14" s="73">
        <f>-TOTG98FI!H37-TOTG98FI!H41</f>
        <v>-21.931925415842805</v>
      </c>
      <c r="I14" s="73">
        <f>-TOTG98FI!I37-TOTG98FI!I41</f>
        <v>-22.752863373666262</v>
      </c>
      <c r="J14" s="73">
        <f>-TOTG98FI!J37-TOTG98FI!J41</f>
        <v>-92.74499999999999</v>
      </c>
    </row>
    <row r="15" spans="2:10" s="5" customFormat="1" ht="19.5" customHeight="1">
      <c r="B15" s="72" t="s">
        <v>31</v>
      </c>
      <c r="C15" s="73">
        <f>-TOTG98FI!C49-TOTG98FI!C50-TOTG98FI!C51+TOTG98FI!C26+TOTG98FI!C27</f>
        <v>-1.9176561878293854</v>
      </c>
      <c r="D15" s="73">
        <f>-TOTG98FI!D49-TOTG98FI!D50-TOTG98FI!D51+TOTG98FI!D26+TOTG98FI!D27</f>
        <v>-1.4953724100817585</v>
      </c>
      <c r="E15" s="73">
        <f>-TOTG98FI!E49-TOTG98FI!E50-TOTG98FI!E51+TOTG98FI!E26+TOTG98FI!E27</f>
        <v>-1.6755671484563774</v>
      </c>
      <c r="F15" s="73">
        <f>-TOTG98FI!F49-TOTG98FI!F50-TOTG98FI!F51+TOTG98FI!F26+TOTG98FI!F27</f>
        <v>-1.6461444881295573</v>
      </c>
      <c r="G15" s="73">
        <f>-TOTG98FI!G49-TOTG98FI!G50-TOTG98FI!G51+TOTG98FI!G26+TOTG98FI!G27</f>
        <v>-1.918265983898336</v>
      </c>
      <c r="H15" s="73">
        <f>-TOTG98FI!H49-TOTG98FI!H50-TOTG98FI!H51+TOTG98FI!H26+TOTG98FI!H27</f>
        <v>-1.6456871410778442</v>
      </c>
      <c r="I15" s="73">
        <f>-TOTG98FI!I49-TOTG98FI!I50-TOTG98FI!I51+TOTG98FI!I26+TOTG98FI!I27</f>
        <v>-1.4032932036703625</v>
      </c>
      <c r="J15" s="73">
        <f>-TOTG98FI!J49-TOTG98FI!J50-TOTG98FI!J51+TOTG98FI!J26+TOTG98FI!J27</f>
        <v>-7.311000000000002</v>
      </c>
    </row>
    <row r="16" spans="2:10" s="5" customFormat="1" ht="19.5" customHeight="1">
      <c r="B16" s="68" t="s">
        <v>32</v>
      </c>
      <c r="C16" s="74">
        <f aca="true" t="shared" si="1" ref="C16:J16">+C14+C15</f>
        <v>-16.552761842620782</v>
      </c>
      <c r="D16" s="74">
        <f t="shared" si="1"/>
        <v>-17.035110533159948</v>
      </c>
      <c r="E16" s="74">
        <f t="shared" si="1"/>
        <v>-18.080148546322395</v>
      </c>
      <c r="F16" s="74">
        <f t="shared" si="1"/>
        <v>-19.00902040834994</v>
      </c>
      <c r="G16" s="74">
        <f t="shared" si="1"/>
        <v>-21.9701901191694</v>
      </c>
      <c r="H16" s="74">
        <f t="shared" si="1"/>
        <v>-23.57761255692065</v>
      </c>
      <c r="I16" s="73">
        <f t="shared" si="1"/>
        <v>-24.156156577336624</v>
      </c>
      <c r="J16" s="73">
        <f t="shared" si="1"/>
        <v>-100.056</v>
      </c>
    </row>
    <row r="17" spans="2:10" s="5" customFormat="1" ht="19.5" customHeight="1">
      <c r="B17" s="68"/>
      <c r="C17" s="74"/>
      <c r="D17" s="74"/>
      <c r="E17" s="74"/>
      <c r="F17" s="74"/>
      <c r="G17" s="74"/>
      <c r="H17" s="74"/>
      <c r="I17" s="74"/>
      <c r="J17" s="74"/>
    </row>
    <row r="18" spans="2:10" s="12" customFormat="1" ht="19.5" customHeight="1">
      <c r="B18" s="75" t="s">
        <v>29</v>
      </c>
      <c r="C18" s="76">
        <f aca="true" t="shared" si="2" ref="C18:J18">+C12+C16</f>
        <v>-0.2846223151822471</v>
      </c>
      <c r="D18" s="76">
        <f t="shared" si="2"/>
        <v>1.1909317226586502</v>
      </c>
      <c r="E18" s="76">
        <f t="shared" si="2"/>
        <v>0.6971493558266779</v>
      </c>
      <c r="F18" s="76">
        <f t="shared" si="2"/>
        <v>0.5908923908122006</v>
      </c>
      <c r="G18" s="76">
        <f t="shared" si="2"/>
        <v>0.6079666807427877</v>
      </c>
      <c r="H18" s="76">
        <f t="shared" si="2"/>
        <v>0.4326503109197759</v>
      </c>
      <c r="I18" s="76">
        <f t="shared" si="2"/>
        <v>0.09223165542863399</v>
      </c>
      <c r="J18" s="76">
        <f t="shared" si="2"/>
        <v>-1.945999999999998</v>
      </c>
    </row>
    <row r="19" spans="2:10" s="5" customFormat="1" ht="19.5" customHeight="1">
      <c r="B19" s="63"/>
      <c r="C19" s="77"/>
      <c r="D19" s="77"/>
      <c r="E19" s="77"/>
      <c r="F19" s="77"/>
      <c r="G19" s="77"/>
      <c r="H19" s="77"/>
      <c r="I19" s="77"/>
      <c r="J19" s="77"/>
    </row>
    <row r="20" spans="2:10" s="5" customFormat="1" ht="19.5" customHeight="1">
      <c r="B20" s="60"/>
      <c r="C20" s="78"/>
      <c r="D20" s="78"/>
      <c r="E20" s="78"/>
      <c r="F20" s="79"/>
      <c r="G20" s="80"/>
      <c r="H20" s="80"/>
      <c r="I20" s="80"/>
      <c r="J20" s="80"/>
    </row>
    <row r="21" spans="2:10" s="5" customFormat="1" ht="19.5" customHeight="1">
      <c r="B21" s="68" t="s">
        <v>33</v>
      </c>
      <c r="C21" s="81"/>
      <c r="D21" s="81"/>
      <c r="E21" s="81"/>
      <c r="F21" s="74"/>
      <c r="G21" s="82"/>
      <c r="H21" s="82"/>
      <c r="I21" s="82"/>
      <c r="J21" s="82"/>
    </row>
    <row r="22" spans="2:10" s="5" customFormat="1" ht="19.5" customHeight="1">
      <c r="B22" s="68"/>
      <c r="C22" s="81"/>
      <c r="D22" s="81"/>
      <c r="E22" s="81"/>
      <c r="F22" s="74"/>
      <c r="G22" s="82"/>
      <c r="H22" s="82"/>
      <c r="I22" s="82"/>
      <c r="J22" s="82"/>
    </row>
    <row r="23" spans="2:10" s="5" customFormat="1" ht="19.5" customHeight="1">
      <c r="B23" s="72" t="s">
        <v>54</v>
      </c>
      <c r="C23" s="83">
        <f>+TOTG98FI!C21+TOTG98FI!C22</f>
        <v>3.5516047545799494</v>
      </c>
      <c r="D23" s="83">
        <f>+TOTG98FI!D21+TOTG98FI!D22</f>
        <v>4.053924266377217</v>
      </c>
      <c r="E23" s="83">
        <f>+TOTG98FI!E21+TOTG98FI!E22</f>
        <v>3.8740344260370723</v>
      </c>
      <c r="F23" s="73">
        <f>+TOTG98FI!F21+TOTG98FI!F22</f>
        <v>4.11612346541008</v>
      </c>
      <c r="G23" s="84">
        <f>+TOTG98FI!G21+TOTG98FI!G22</f>
        <v>3.966570979500181</v>
      </c>
      <c r="H23" s="84">
        <f>+TOTG98FI!H21+TOTG98FI!H22</f>
        <v>3.7348484732993166</v>
      </c>
      <c r="I23" s="84">
        <f>+TOTG98FI!I21+TOTG98FI!I22</f>
        <v>4.00544547889572</v>
      </c>
      <c r="J23" s="84">
        <f>+TOTG98FI!J21+TOTG98FI!J22</f>
        <v>12.023</v>
      </c>
    </row>
    <row r="24" spans="2:10" s="5" customFormat="1" ht="19.5" customHeight="1">
      <c r="B24" s="72" t="s">
        <v>34</v>
      </c>
      <c r="C24" s="83">
        <f>+TOTG98FI!C23+TOTG98FI!C24</f>
        <v>1.052812913041556</v>
      </c>
      <c r="D24" s="83">
        <f>+TOTG98FI!D23+TOTG98FI!D24</f>
        <v>1.5595534463387082</v>
      </c>
      <c r="E24" s="83">
        <f>+TOTG98FI!E23+TOTG98FI!E24</f>
        <v>1.6833420483354855</v>
      </c>
      <c r="F24" s="73">
        <f>+TOTG98FI!F23+TOTG98FI!F24</f>
        <v>1.8707018905202628</v>
      </c>
      <c r="G24" s="84">
        <f>+TOTG98FI!G23+TOTG98FI!G24</f>
        <v>2.735545165308092</v>
      </c>
      <c r="H24" s="84">
        <f>+TOTG98FI!H23+TOTG98FI!H24</f>
        <v>1.048696789576146</v>
      </c>
      <c r="I24" s="84">
        <f>+TOTG98FI!I23+TOTG98FI!I24</f>
        <v>0.9709477907850668</v>
      </c>
      <c r="J24" s="84">
        <f>+TOTG98FI!J23+TOTG98FI!J24</f>
        <v>6.949999999999999</v>
      </c>
    </row>
    <row r="25" spans="2:10" s="5" customFormat="1" ht="19.5" customHeight="1">
      <c r="B25" s="68" t="s">
        <v>36</v>
      </c>
      <c r="C25" s="81">
        <f aca="true" t="shared" si="3" ref="C25:J25">+C23+C24</f>
        <v>4.604417667621505</v>
      </c>
      <c r="D25" s="81">
        <f t="shared" si="3"/>
        <v>5.613477712715925</v>
      </c>
      <c r="E25" s="81">
        <f t="shared" si="3"/>
        <v>5.557376474372558</v>
      </c>
      <c r="F25" s="74">
        <f t="shared" si="3"/>
        <v>5.986825355930343</v>
      </c>
      <c r="G25" s="82">
        <f t="shared" si="3"/>
        <v>6.702116144808273</v>
      </c>
      <c r="H25" s="82">
        <f t="shared" si="3"/>
        <v>4.783545262875463</v>
      </c>
      <c r="I25" s="82">
        <f t="shared" si="3"/>
        <v>4.976393269680787</v>
      </c>
      <c r="J25" s="82">
        <f t="shared" si="3"/>
        <v>18.973</v>
      </c>
    </row>
    <row r="26" spans="2:10" s="5" customFormat="1" ht="19.5" customHeight="1">
      <c r="B26" s="68"/>
      <c r="C26" s="81"/>
      <c r="D26" s="81"/>
      <c r="E26" s="81"/>
      <c r="F26" s="74"/>
      <c r="G26" s="82"/>
      <c r="H26" s="82"/>
      <c r="I26" s="82"/>
      <c r="J26" s="82"/>
    </row>
    <row r="27" spans="2:10" s="5" customFormat="1" ht="19.5" customHeight="1">
      <c r="B27" s="72" t="s">
        <v>37</v>
      </c>
      <c r="C27" s="83">
        <f>-TOTG98FI!C45</f>
        <v>-1.9144547584673997</v>
      </c>
      <c r="D27" s="83">
        <f>-TOTG98FI!D45</f>
        <v>-3.0174233981800636</v>
      </c>
      <c r="E27" s="83">
        <f>-TOTG98FI!E45</f>
        <v>-2.517543070658595</v>
      </c>
      <c r="F27" s="73">
        <f>-TOTG98FI!F45</f>
        <v>-2.121785421910278</v>
      </c>
      <c r="G27" s="84">
        <f>-TOTG98FI!G45</f>
        <v>-2.2836862782164076</v>
      </c>
      <c r="H27" s="84">
        <f>-TOTG98FI!H45</f>
        <v>-3.017118500145589</v>
      </c>
      <c r="I27" s="84">
        <f>-TOTG98FI!I45</f>
        <v>-2.92229521142392</v>
      </c>
      <c r="J27" s="84">
        <f>-TOTG98FI!J45</f>
        <v>-12.449000000000002</v>
      </c>
    </row>
    <row r="28" spans="2:10" s="5" customFormat="1" ht="19.5" customHeight="1">
      <c r="B28" s="72" t="s">
        <v>55</v>
      </c>
      <c r="C28" s="83">
        <f>-TOTG98FI!C52-TOTG98FI!C53</f>
        <v>-2.4053405939718613</v>
      </c>
      <c r="D28" s="83">
        <f>-TOTG98FI!D52-TOTG98FI!D53</f>
        <v>-3.786986037194511</v>
      </c>
      <c r="E28" s="83">
        <f>-TOTG98FI!E52-TOTG98FI!E53</f>
        <v>-3.7369827595406404</v>
      </c>
      <c r="F28" s="73">
        <f>-TOTG98FI!F52-TOTG98FI!F53</f>
        <v>-4.4559323248322675</v>
      </c>
      <c r="G28" s="84">
        <f>-TOTG98FI!G52-TOTG98FI!G53</f>
        <v>-5.026396547334657</v>
      </c>
      <c r="H28" s="84">
        <f>-TOTG98FI!H52-TOTG98FI!H53</f>
        <v>-2.1990770736496446</v>
      </c>
      <c r="I28" s="84">
        <f>-TOTG98FI!I52-TOTG98FI!I53</f>
        <v>-2.1463297136855006</v>
      </c>
      <c r="J28" s="84">
        <f>-TOTG98FI!J52-TOTG98FI!J53</f>
        <v>-4.578</v>
      </c>
    </row>
    <row r="29" spans="2:10" s="5" customFormat="1" ht="19.5" customHeight="1">
      <c r="B29" s="68" t="s">
        <v>38</v>
      </c>
      <c r="C29" s="81">
        <f aca="true" t="shared" si="4" ref="C29:J29">+C27+C28</f>
        <v>-4.319795352439261</v>
      </c>
      <c r="D29" s="81">
        <f t="shared" si="4"/>
        <v>-6.804409435374575</v>
      </c>
      <c r="E29" s="81">
        <f t="shared" si="4"/>
        <v>-6.254525830199235</v>
      </c>
      <c r="F29" s="74">
        <f t="shared" si="4"/>
        <v>-6.577717746742545</v>
      </c>
      <c r="G29" s="82">
        <f t="shared" si="4"/>
        <v>-7.310082825551064</v>
      </c>
      <c r="H29" s="82">
        <f t="shared" si="4"/>
        <v>-5.2161955737952335</v>
      </c>
      <c r="I29" s="82">
        <f t="shared" si="4"/>
        <v>-5.06862492510942</v>
      </c>
      <c r="J29" s="82">
        <f t="shared" si="4"/>
        <v>-17.027</v>
      </c>
    </row>
    <row r="30" spans="2:10" s="5" customFormat="1" ht="19.5" customHeight="1">
      <c r="B30" s="68"/>
      <c r="C30" s="81"/>
      <c r="D30" s="81"/>
      <c r="E30" s="81"/>
      <c r="F30" s="74"/>
      <c r="G30" s="82"/>
      <c r="H30" s="82"/>
      <c r="I30" s="82"/>
      <c r="J30" s="82"/>
    </row>
    <row r="31" spans="2:10" s="5" customFormat="1" ht="19.5" customHeight="1">
      <c r="B31" s="75" t="s">
        <v>35</v>
      </c>
      <c r="C31" s="85">
        <f aca="true" t="shared" si="5" ref="C31:J31">+C25+C29</f>
        <v>0.28462231518224446</v>
      </c>
      <c r="D31" s="85">
        <f t="shared" si="5"/>
        <v>-1.1909317226586502</v>
      </c>
      <c r="E31" s="85">
        <f t="shared" si="5"/>
        <v>-0.697149355826677</v>
      </c>
      <c r="F31" s="76">
        <f t="shared" si="5"/>
        <v>-0.5908923908122024</v>
      </c>
      <c r="G31" s="86">
        <f t="shared" si="5"/>
        <v>-0.6079666807427913</v>
      </c>
      <c r="H31" s="86">
        <f t="shared" si="5"/>
        <v>-0.4326503109197706</v>
      </c>
      <c r="I31" s="86">
        <f t="shared" si="5"/>
        <v>-0.0922316554286331</v>
      </c>
      <c r="J31" s="86">
        <f t="shared" si="5"/>
        <v>1.945999999999998</v>
      </c>
    </row>
    <row r="32" spans="2:10" s="5" customFormat="1" ht="19.5" customHeight="1">
      <c r="B32" s="63"/>
      <c r="C32" s="64"/>
      <c r="D32" s="64"/>
      <c r="E32" s="64"/>
      <c r="F32" s="65"/>
      <c r="G32" s="66"/>
      <c r="H32" s="66"/>
      <c r="I32" s="66"/>
      <c r="J32" s="66"/>
    </row>
    <row r="33" spans="2:10" s="5" customFormat="1" ht="19.5" customHeight="1">
      <c r="B33" s="1"/>
      <c r="C33" s="24"/>
      <c r="D33" s="24"/>
      <c r="E33" s="24"/>
      <c r="F33" s="25"/>
      <c r="G33" s="26"/>
      <c r="H33" s="26"/>
      <c r="I33" s="26"/>
      <c r="J33" s="26"/>
    </row>
    <row r="34" spans="2:10" s="27" customFormat="1" ht="19.5" customHeight="1">
      <c r="B34" s="87" t="s">
        <v>42</v>
      </c>
      <c r="C34" s="87">
        <v>1992</v>
      </c>
      <c r="D34" s="87">
        <v>1993</v>
      </c>
      <c r="E34" s="87">
        <v>1994</v>
      </c>
      <c r="F34" s="87">
        <v>1995</v>
      </c>
      <c r="G34" s="87">
        <v>1996</v>
      </c>
      <c r="H34" s="87">
        <v>1997</v>
      </c>
      <c r="I34" s="87">
        <v>1998</v>
      </c>
      <c r="J34" s="87">
        <v>1999</v>
      </c>
    </row>
    <row r="35" spans="2:10" s="28" customFormat="1" ht="19.5" customHeight="1">
      <c r="B35" s="88" t="s">
        <v>26</v>
      </c>
      <c r="C35" s="89">
        <f aca="true" t="shared" si="6" ref="C35:J35">+C12</f>
        <v>16.268139527438535</v>
      </c>
      <c r="D35" s="89">
        <f t="shared" si="6"/>
        <v>18.226042255818598</v>
      </c>
      <c r="E35" s="89">
        <f t="shared" si="6"/>
        <v>18.777297902149073</v>
      </c>
      <c r="F35" s="89">
        <f t="shared" si="6"/>
        <v>19.59991279916214</v>
      </c>
      <c r="G35" s="89">
        <f t="shared" si="6"/>
        <v>22.578156799912186</v>
      </c>
      <c r="H35" s="89">
        <f t="shared" si="6"/>
        <v>24.010262867840424</v>
      </c>
      <c r="I35" s="89">
        <f t="shared" si="6"/>
        <v>24.248388232765258</v>
      </c>
      <c r="J35" s="89">
        <f t="shared" si="6"/>
        <v>98.11</v>
      </c>
    </row>
    <row r="36" spans="2:10" s="28" customFormat="1" ht="19.5" customHeight="1">
      <c r="B36" s="88" t="s">
        <v>28</v>
      </c>
      <c r="C36" s="89">
        <f aca="true" t="shared" si="7" ref="C36:J36">+C16</f>
        <v>-16.552761842620782</v>
      </c>
      <c r="D36" s="89">
        <f t="shared" si="7"/>
        <v>-17.035110533159948</v>
      </c>
      <c r="E36" s="89">
        <f t="shared" si="7"/>
        <v>-18.080148546322395</v>
      </c>
      <c r="F36" s="89">
        <f t="shared" si="7"/>
        <v>-19.00902040834994</v>
      </c>
      <c r="G36" s="89">
        <f t="shared" si="7"/>
        <v>-21.9701901191694</v>
      </c>
      <c r="H36" s="89">
        <f t="shared" si="7"/>
        <v>-23.57761255692065</v>
      </c>
      <c r="I36" s="89">
        <f t="shared" si="7"/>
        <v>-24.156156577336624</v>
      </c>
      <c r="J36" s="89">
        <f t="shared" si="7"/>
        <v>-100.056</v>
      </c>
    </row>
    <row r="37" spans="2:10" s="28" customFormat="1" ht="19.5" customHeight="1">
      <c r="B37" s="90" t="s">
        <v>40</v>
      </c>
      <c r="C37" s="89">
        <f aca="true" t="shared" si="8" ref="C37:J37">SUM(C35:C36)</f>
        <v>-0.2846223151822471</v>
      </c>
      <c r="D37" s="89">
        <f t="shared" si="8"/>
        <v>1.1909317226586502</v>
      </c>
      <c r="E37" s="89">
        <f t="shared" si="8"/>
        <v>0.6971493558266779</v>
      </c>
      <c r="F37" s="89">
        <f t="shared" si="8"/>
        <v>0.5908923908122006</v>
      </c>
      <c r="G37" s="89">
        <f t="shared" si="8"/>
        <v>0.6079666807427877</v>
      </c>
      <c r="H37" s="89">
        <f t="shared" si="8"/>
        <v>0.4326503109197759</v>
      </c>
      <c r="I37" s="89">
        <f t="shared" si="8"/>
        <v>0.09223165542863399</v>
      </c>
      <c r="J37" s="89">
        <f t="shared" si="8"/>
        <v>-1.945999999999998</v>
      </c>
    </row>
    <row r="38" spans="2:10" s="27" customFormat="1" ht="19.5" customHeight="1">
      <c r="B38" s="87" t="s">
        <v>42</v>
      </c>
      <c r="C38" s="87">
        <v>1992</v>
      </c>
      <c r="D38" s="87">
        <v>1993</v>
      </c>
      <c r="E38" s="87">
        <v>1994</v>
      </c>
      <c r="F38" s="87">
        <v>1995</v>
      </c>
      <c r="G38" s="87">
        <v>1996</v>
      </c>
      <c r="H38" s="87">
        <v>1997</v>
      </c>
      <c r="I38" s="87">
        <v>1998</v>
      </c>
      <c r="J38" s="87">
        <v>1999</v>
      </c>
    </row>
    <row r="39" spans="2:10" s="28" customFormat="1" ht="19.5" customHeight="1">
      <c r="B39" s="88" t="s">
        <v>36</v>
      </c>
      <c r="C39" s="89">
        <f aca="true" t="shared" si="9" ref="C39:J39">+C25</f>
        <v>4.604417667621505</v>
      </c>
      <c r="D39" s="89">
        <f t="shared" si="9"/>
        <v>5.613477712715925</v>
      </c>
      <c r="E39" s="89">
        <f t="shared" si="9"/>
        <v>5.557376474372558</v>
      </c>
      <c r="F39" s="89">
        <f t="shared" si="9"/>
        <v>5.986825355930343</v>
      </c>
      <c r="G39" s="89">
        <f t="shared" si="9"/>
        <v>6.702116144808273</v>
      </c>
      <c r="H39" s="89">
        <f t="shared" si="9"/>
        <v>4.783545262875463</v>
      </c>
      <c r="I39" s="89">
        <f t="shared" si="9"/>
        <v>4.976393269680787</v>
      </c>
      <c r="J39" s="89">
        <f t="shared" si="9"/>
        <v>18.973</v>
      </c>
    </row>
    <row r="40" spans="2:10" s="28" customFormat="1" ht="19.5" customHeight="1">
      <c r="B40" s="88" t="s">
        <v>38</v>
      </c>
      <c r="C40" s="89">
        <f aca="true" t="shared" si="10" ref="C40:J40">+C29</f>
        <v>-4.319795352439261</v>
      </c>
      <c r="D40" s="89">
        <f t="shared" si="10"/>
        <v>-6.804409435374575</v>
      </c>
      <c r="E40" s="89">
        <f t="shared" si="10"/>
        <v>-6.254525830199235</v>
      </c>
      <c r="F40" s="89">
        <f t="shared" si="10"/>
        <v>-6.577717746742545</v>
      </c>
      <c r="G40" s="89">
        <f t="shared" si="10"/>
        <v>-7.310082825551064</v>
      </c>
      <c r="H40" s="89">
        <f t="shared" si="10"/>
        <v>-5.2161955737952335</v>
      </c>
      <c r="I40" s="89">
        <f t="shared" si="10"/>
        <v>-5.06862492510942</v>
      </c>
      <c r="J40" s="89">
        <f t="shared" si="10"/>
        <v>-17.027</v>
      </c>
    </row>
    <row r="41" spans="2:10" s="28" customFormat="1" ht="19.5" customHeight="1">
      <c r="B41" s="90" t="s">
        <v>41</v>
      </c>
      <c r="C41" s="89">
        <f aca="true" t="shared" si="11" ref="C41:J41">SUM(C39:C40)</f>
        <v>0.28462231518224446</v>
      </c>
      <c r="D41" s="89">
        <f t="shared" si="11"/>
        <v>-1.1909317226586502</v>
      </c>
      <c r="E41" s="89">
        <f t="shared" si="11"/>
        <v>-0.697149355826677</v>
      </c>
      <c r="F41" s="89">
        <f t="shared" si="11"/>
        <v>-0.5908923908122024</v>
      </c>
      <c r="G41" s="89">
        <f t="shared" si="11"/>
        <v>-0.6079666807427913</v>
      </c>
      <c r="H41" s="89">
        <f t="shared" si="11"/>
        <v>-0.4326503109197706</v>
      </c>
      <c r="I41" s="89">
        <f t="shared" si="11"/>
        <v>-0.0922316554286331</v>
      </c>
      <c r="J41" s="89">
        <f t="shared" si="11"/>
        <v>1.945999999999998</v>
      </c>
    </row>
  </sheetData>
  <mergeCells count="9"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3"/>
  <sheetViews>
    <sheetView showGridLines="0" showRowColHeaders="0" zoomScale="75" zoomScaleNormal="75" workbookViewId="0" topLeftCell="A1">
      <selection activeCell="A1" sqref="A1"/>
    </sheetView>
  </sheetViews>
  <sheetFormatPr defaultColWidth="11.00390625" defaultRowHeight="12.75"/>
  <cols>
    <col min="1" max="1" width="2.75390625" style="0" customWidth="1"/>
    <col min="2" max="2" width="62.75390625" style="0" customWidth="1"/>
    <col min="3" max="10" width="11.875" style="0" customWidth="1"/>
  </cols>
  <sheetData>
    <row r="1" spans="2:10" s="5" customFormat="1" ht="19.5" customHeight="1">
      <c r="B1" s="1"/>
      <c r="C1" s="24"/>
      <c r="D1" s="24"/>
      <c r="E1" s="24"/>
      <c r="F1" s="25"/>
      <c r="G1" s="26"/>
      <c r="H1" s="26"/>
      <c r="I1" s="26"/>
      <c r="J1" s="26"/>
    </row>
    <row r="2" spans="2:10" s="5" customFormat="1" ht="19.5" customHeight="1">
      <c r="B2" s="1"/>
      <c r="C2" s="24"/>
      <c r="D2" s="24"/>
      <c r="E2" s="24"/>
      <c r="F2" s="25"/>
      <c r="G2" s="26"/>
      <c r="H2" s="26"/>
      <c r="I2" s="26"/>
      <c r="J2" s="26"/>
    </row>
    <row r="3" spans="2:10" s="5" customFormat="1" ht="19.5" customHeight="1">
      <c r="B3" s="1"/>
      <c r="C3" s="24"/>
      <c r="D3" s="24"/>
      <c r="E3" s="24"/>
      <c r="F3" s="25"/>
      <c r="G3" s="26"/>
      <c r="H3" s="26"/>
      <c r="I3" s="26"/>
      <c r="J3" s="26"/>
    </row>
    <row r="4" spans="2:10" s="5" customFormat="1" ht="19.5" customHeight="1">
      <c r="B4" s="1"/>
      <c r="C4" s="24"/>
      <c r="D4" s="24"/>
      <c r="E4" s="24"/>
      <c r="F4" s="25"/>
      <c r="G4" s="26"/>
      <c r="H4" s="26"/>
      <c r="I4" s="26"/>
      <c r="J4" s="26"/>
    </row>
    <row r="5" spans="2:10" s="5" customFormat="1" ht="19.5" customHeight="1">
      <c r="B5" s="1"/>
      <c r="C5" s="24"/>
      <c r="D5" s="24"/>
      <c r="E5" s="24"/>
      <c r="F5" s="25"/>
      <c r="G5" s="26"/>
      <c r="H5" s="26"/>
      <c r="I5" s="26"/>
      <c r="J5" s="26"/>
    </row>
    <row r="6" spans="2:10" s="5" customFormat="1" ht="19.5" customHeight="1">
      <c r="B6" s="1"/>
      <c r="C6" s="24"/>
      <c r="D6" s="24"/>
      <c r="E6" s="24"/>
      <c r="F6" s="25"/>
      <c r="G6" s="26"/>
      <c r="H6" s="26"/>
      <c r="I6" s="26"/>
      <c r="J6" s="26"/>
    </row>
    <row r="7" spans="2:10" s="5" customFormat="1" ht="19.5" customHeight="1">
      <c r="B7" s="1"/>
      <c r="C7" s="24"/>
      <c r="D7" s="24"/>
      <c r="E7" s="24"/>
      <c r="F7" s="25"/>
      <c r="G7" s="26"/>
      <c r="H7" s="26"/>
      <c r="I7" s="26"/>
      <c r="J7" s="26"/>
    </row>
    <row r="8" spans="2:10" s="5" customFormat="1" ht="19.5" customHeight="1">
      <c r="B8" s="1"/>
      <c r="C8" s="24"/>
      <c r="D8" s="24"/>
      <c r="E8" s="24"/>
      <c r="F8" s="25"/>
      <c r="G8" s="26"/>
      <c r="H8" s="26"/>
      <c r="I8" s="26"/>
      <c r="J8" s="26"/>
    </row>
    <row r="9" spans="2:10" s="5" customFormat="1" ht="19.5" customHeight="1">
      <c r="B9" s="1"/>
      <c r="C9" s="24"/>
      <c r="D9" s="24"/>
      <c r="E9" s="24"/>
      <c r="F9" s="25"/>
      <c r="G9" s="26"/>
      <c r="H9" s="26"/>
      <c r="I9" s="26"/>
      <c r="J9" s="26"/>
    </row>
    <row r="10" spans="2:10" s="5" customFormat="1" ht="19.5" customHeight="1">
      <c r="B10" s="1"/>
      <c r="C10" s="24"/>
      <c r="D10" s="24"/>
      <c r="E10" s="24"/>
      <c r="F10" s="25"/>
      <c r="G10" s="26"/>
      <c r="H10" s="26"/>
      <c r="I10" s="26"/>
      <c r="J10" s="26"/>
    </row>
    <row r="11" spans="2:10" s="5" customFormat="1" ht="19.5" customHeight="1">
      <c r="B11" s="1"/>
      <c r="C11" s="24"/>
      <c r="D11" s="24"/>
      <c r="E11" s="24"/>
      <c r="F11" s="25"/>
      <c r="G11" s="26"/>
      <c r="H11" s="26"/>
      <c r="I11" s="26"/>
      <c r="J11" s="26"/>
    </row>
    <row r="12" spans="2:10" s="5" customFormat="1" ht="19.5" customHeight="1">
      <c r="B12" s="1"/>
      <c r="C12" s="24"/>
      <c r="D12" s="24"/>
      <c r="E12" s="24"/>
      <c r="F12" s="25"/>
      <c r="G12" s="26"/>
      <c r="H12" s="26"/>
      <c r="I12" s="26"/>
      <c r="J12" s="26"/>
    </row>
    <row r="13" spans="2:10" s="5" customFormat="1" ht="19.5" customHeight="1">
      <c r="B13" s="1"/>
      <c r="C13" s="24"/>
      <c r="D13" s="24"/>
      <c r="E13" s="24"/>
      <c r="F13" s="25"/>
      <c r="G13" s="26"/>
      <c r="H13" s="26"/>
      <c r="I13" s="26"/>
      <c r="J13" s="26"/>
    </row>
    <row r="14" spans="2:10" s="5" customFormat="1" ht="19.5" customHeight="1">
      <c r="B14" s="1"/>
      <c r="C14" s="24"/>
      <c r="D14" s="24"/>
      <c r="E14" s="24"/>
      <c r="F14" s="25"/>
      <c r="G14" s="26"/>
      <c r="H14" s="26"/>
      <c r="I14" s="26"/>
      <c r="J14" s="26"/>
    </row>
    <row r="15" spans="2:10" s="5" customFormat="1" ht="19.5" customHeight="1">
      <c r="B15" s="1"/>
      <c r="C15" s="24"/>
      <c r="D15" s="24"/>
      <c r="E15" s="24"/>
      <c r="F15" s="25"/>
      <c r="G15" s="26"/>
      <c r="H15" s="26"/>
      <c r="I15" s="26"/>
      <c r="J15" s="26"/>
    </row>
    <row r="16" spans="2:10" s="5" customFormat="1" ht="19.5" customHeight="1">
      <c r="B16" s="1"/>
      <c r="C16" s="24"/>
      <c r="D16" s="24"/>
      <c r="E16" s="24"/>
      <c r="F16" s="25"/>
      <c r="G16" s="26"/>
      <c r="H16" s="26"/>
      <c r="I16" s="26"/>
      <c r="J16" s="26"/>
    </row>
    <row r="17" spans="2:10" s="5" customFormat="1" ht="19.5" customHeight="1">
      <c r="B17" s="1"/>
      <c r="C17" s="24"/>
      <c r="D17" s="24"/>
      <c r="E17" s="24"/>
      <c r="F17" s="25"/>
      <c r="G17" s="26"/>
      <c r="H17" s="26"/>
      <c r="I17" s="26"/>
      <c r="J17" s="26"/>
    </row>
    <row r="18" spans="2:10" s="5" customFormat="1" ht="19.5" customHeight="1">
      <c r="B18" s="1"/>
      <c r="C18" s="24"/>
      <c r="D18" s="24"/>
      <c r="E18" s="24"/>
      <c r="F18" s="25"/>
      <c r="G18" s="26"/>
      <c r="H18" s="26"/>
      <c r="I18" s="26"/>
      <c r="J18" s="26"/>
    </row>
    <row r="19" spans="2:10" s="5" customFormat="1" ht="19.5" customHeight="1">
      <c r="B19" s="1"/>
      <c r="C19" s="24"/>
      <c r="D19" s="24"/>
      <c r="E19" s="24"/>
      <c r="F19" s="25"/>
      <c r="G19" s="26"/>
      <c r="H19" s="26"/>
      <c r="I19" s="26"/>
      <c r="J19" s="26"/>
    </row>
    <row r="20" spans="2:10" s="5" customFormat="1" ht="19.5" customHeight="1">
      <c r="B20" s="1"/>
      <c r="C20" s="24"/>
      <c r="D20" s="24"/>
      <c r="E20" s="24"/>
      <c r="F20" s="25"/>
      <c r="G20" s="26"/>
      <c r="H20" s="26"/>
      <c r="I20" s="26"/>
      <c r="J20" s="26"/>
    </row>
    <row r="21" spans="2:10" s="5" customFormat="1" ht="19.5" customHeight="1">
      <c r="B21" s="1"/>
      <c r="C21" s="24"/>
      <c r="D21" s="24"/>
      <c r="E21" s="24"/>
      <c r="F21" s="25"/>
      <c r="G21" s="26"/>
      <c r="H21" s="26"/>
      <c r="I21" s="26"/>
      <c r="J21" s="26"/>
    </row>
    <row r="22" spans="2:10" s="5" customFormat="1" ht="19.5" customHeight="1">
      <c r="B22" s="1"/>
      <c r="C22" s="24"/>
      <c r="D22" s="24"/>
      <c r="E22" s="24"/>
      <c r="F22" s="25"/>
      <c r="G22" s="26"/>
      <c r="H22" s="26"/>
      <c r="I22" s="26"/>
      <c r="J22" s="26"/>
    </row>
    <row r="23" spans="2:10" s="5" customFormat="1" ht="19.5" customHeight="1">
      <c r="B23" s="1"/>
      <c r="C23" s="24"/>
      <c r="D23" s="24"/>
      <c r="E23" s="24"/>
      <c r="F23" s="25"/>
      <c r="G23" s="26"/>
      <c r="H23" s="26"/>
      <c r="I23" s="26"/>
      <c r="J23" s="2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showGridLines="0" showRowColHeaders="0" tabSelected="1" zoomScale="75" zoomScaleNormal="75" workbookViewId="0" topLeftCell="A1">
      <selection activeCell="A1" sqref="A1"/>
    </sheetView>
  </sheetViews>
  <sheetFormatPr defaultColWidth="11.00390625" defaultRowHeight="12.75"/>
  <cols>
    <col min="1" max="1" width="2.75390625" style="0" customWidth="1"/>
    <col min="2" max="2" width="62.75390625" style="0" customWidth="1"/>
    <col min="3" max="10" width="11.875" style="0" customWidth="1"/>
  </cols>
  <sheetData>
    <row r="1" spans="2:10" s="5" customFormat="1" ht="19.5" customHeight="1">
      <c r="B1" s="1"/>
      <c r="C1" s="24"/>
      <c r="D1" s="24"/>
      <c r="E1" s="24"/>
      <c r="F1" s="25"/>
      <c r="G1" s="26"/>
      <c r="H1" s="26"/>
      <c r="I1" s="26"/>
      <c r="J1" s="26"/>
    </row>
    <row r="2" spans="2:10" s="5" customFormat="1" ht="19.5" customHeight="1">
      <c r="B2" s="1"/>
      <c r="C2" s="24"/>
      <c r="D2" s="24"/>
      <c r="E2" s="24"/>
      <c r="F2" s="25"/>
      <c r="G2" s="26"/>
      <c r="H2" s="26"/>
      <c r="I2" s="26"/>
      <c r="J2" s="26"/>
    </row>
    <row r="3" spans="2:10" s="5" customFormat="1" ht="19.5" customHeight="1">
      <c r="B3" s="1"/>
      <c r="C3" s="24"/>
      <c r="D3" s="24"/>
      <c r="E3" s="24"/>
      <c r="F3" s="25"/>
      <c r="G3" s="26"/>
      <c r="H3" s="26"/>
      <c r="I3" s="26"/>
      <c r="J3" s="26"/>
    </row>
    <row r="4" spans="2:10" s="5" customFormat="1" ht="19.5" customHeight="1">
      <c r="B4" s="1"/>
      <c r="C4" s="24"/>
      <c r="D4" s="24"/>
      <c r="E4" s="24"/>
      <c r="F4" s="25"/>
      <c r="G4" s="26"/>
      <c r="H4" s="26"/>
      <c r="I4" s="26"/>
      <c r="J4" s="26"/>
    </row>
    <row r="5" spans="2:10" s="5" customFormat="1" ht="19.5" customHeight="1">
      <c r="B5" s="1"/>
      <c r="C5" s="24"/>
      <c r="D5" s="24"/>
      <c r="E5" s="24"/>
      <c r="F5" s="25"/>
      <c r="G5" s="26"/>
      <c r="H5" s="26"/>
      <c r="I5" s="26"/>
      <c r="J5" s="26"/>
    </row>
    <row r="6" spans="2:10" s="5" customFormat="1" ht="19.5" customHeight="1">
      <c r="B6" s="1"/>
      <c r="C6" s="24"/>
      <c r="D6" s="24"/>
      <c r="E6" s="24"/>
      <c r="F6" s="25"/>
      <c r="G6" s="26"/>
      <c r="H6" s="26"/>
      <c r="I6" s="26"/>
      <c r="J6" s="26"/>
    </row>
    <row r="7" spans="2:10" s="5" customFormat="1" ht="19.5" customHeight="1">
      <c r="B7" s="1"/>
      <c r="C7" s="24"/>
      <c r="D7" s="24"/>
      <c r="E7" s="24"/>
      <c r="F7" s="25"/>
      <c r="G7" s="26"/>
      <c r="H7" s="26"/>
      <c r="I7" s="26"/>
      <c r="J7" s="26"/>
    </row>
    <row r="8" spans="2:10" s="5" customFormat="1" ht="19.5" customHeight="1">
      <c r="B8" s="1"/>
      <c r="C8" s="24"/>
      <c r="D8" s="24"/>
      <c r="E8" s="24"/>
      <c r="F8" s="25"/>
      <c r="G8" s="26"/>
      <c r="H8" s="26"/>
      <c r="I8" s="26"/>
      <c r="J8" s="26"/>
    </row>
    <row r="9" spans="2:10" s="5" customFormat="1" ht="19.5" customHeight="1">
      <c r="B9" s="1"/>
      <c r="C9" s="24"/>
      <c r="D9" s="24"/>
      <c r="E9" s="24"/>
      <c r="F9" s="25"/>
      <c r="G9" s="26"/>
      <c r="H9" s="26"/>
      <c r="I9" s="26"/>
      <c r="J9" s="26"/>
    </row>
    <row r="10" spans="2:10" s="5" customFormat="1" ht="19.5" customHeight="1">
      <c r="B10" s="1"/>
      <c r="C10" s="24"/>
      <c r="D10" s="24"/>
      <c r="E10" s="24"/>
      <c r="F10" s="25"/>
      <c r="G10" s="26"/>
      <c r="H10" s="26"/>
      <c r="I10" s="26"/>
      <c r="J10" s="26"/>
    </row>
    <row r="11" spans="2:10" s="5" customFormat="1" ht="19.5" customHeight="1">
      <c r="B11" s="1"/>
      <c r="C11" s="24"/>
      <c r="D11" s="24"/>
      <c r="E11" s="24"/>
      <c r="F11" s="25"/>
      <c r="G11" s="26"/>
      <c r="H11" s="26"/>
      <c r="I11" s="26"/>
      <c r="J11" s="26"/>
    </row>
    <row r="12" spans="2:10" s="5" customFormat="1" ht="19.5" customHeight="1">
      <c r="B12" s="1"/>
      <c r="C12" s="24"/>
      <c r="D12" s="24"/>
      <c r="E12" s="24"/>
      <c r="F12" s="25"/>
      <c r="G12" s="26"/>
      <c r="H12" s="26"/>
      <c r="I12" s="26"/>
      <c r="J12" s="26"/>
    </row>
    <row r="13" spans="2:10" s="5" customFormat="1" ht="19.5" customHeight="1">
      <c r="B13" s="1"/>
      <c r="C13" s="24"/>
      <c r="D13" s="24"/>
      <c r="E13" s="24"/>
      <c r="F13" s="25"/>
      <c r="G13" s="26"/>
      <c r="H13" s="26"/>
      <c r="I13" s="26"/>
      <c r="J13" s="26"/>
    </row>
    <row r="14" spans="2:10" s="5" customFormat="1" ht="19.5" customHeight="1">
      <c r="B14" s="1"/>
      <c r="C14" s="24"/>
      <c r="D14" s="24"/>
      <c r="E14" s="24"/>
      <c r="F14" s="25"/>
      <c r="G14" s="26"/>
      <c r="H14" s="26"/>
      <c r="I14" s="26"/>
      <c r="J14" s="26"/>
    </row>
    <row r="15" spans="2:10" s="5" customFormat="1" ht="19.5" customHeight="1">
      <c r="B15" s="1"/>
      <c r="C15" s="24"/>
      <c r="D15" s="24"/>
      <c r="E15" s="24"/>
      <c r="F15" s="25"/>
      <c r="G15" s="26"/>
      <c r="H15" s="26"/>
      <c r="I15" s="26"/>
      <c r="J15" s="26"/>
    </row>
    <row r="16" spans="2:10" s="5" customFormat="1" ht="19.5" customHeight="1">
      <c r="B16" s="1"/>
      <c r="C16" s="24"/>
      <c r="D16" s="24"/>
      <c r="E16" s="24"/>
      <c r="F16" s="25"/>
      <c r="G16" s="26"/>
      <c r="H16" s="26"/>
      <c r="I16" s="26"/>
      <c r="J16" s="26"/>
    </row>
    <row r="17" spans="2:10" s="5" customFormat="1" ht="19.5" customHeight="1">
      <c r="B17" s="1"/>
      <c r="C17" s="24"/>
      <c r="D17" s="24"/>
      <c r="E17" s="24"/>
      <c r="F17" s="25"/>
      <c r="G17" s="26"/>
      <c r="H17" s="26"/>
      <c r="I17" s="26"/>
      <c r="J17" s="26"/>
    </row>
    <row r="18" spans="2:10" s="5" customFormat="1" ht="19.5" customHeight="1">
      <c r="B18" s="1"/>
      <c r="C18" s="24"/>
      <c r="D18" s="24"/>
      <c r="E18" s="24"/>
      <c r="F18" s="25"/>
      <c r="G18" s="26"/>
      <c r="H18" s="26"/>
      <c r="I18" s="26"/>
      <c r="J18" s="26"/>
    </row>
    <row r="19" spans="2:10" s="5" customFormat="1" ht="19.5" customHeight="1">
      <c r="B19" s="1"/>
      <c r="C19" s="24"/>
      <c r="D19" s="24"/>
      <c r="E19" s="24"/>
      <c r="F19" s="25"/>
      <c r="G19" s="26"/>
      <c r="H19" s="26"/>
      <c r="I19" s="26"/>
      <c r="J19" s="26"/>
    </row>
    <row r="20" spans="2:10" s="5" customFormat="1" ht="19.5" customHeight="1">
      <c r="B20" s="1"/>
      <c r="C20" s="24"/>
      <c r="D20" s="24"/>
      <c r="E20" s="24"/>
      <c r="F20" s="25"/>
      <c r="G20" s="26"/>
      <c r="H20" s="26"/>
      <c r="I20" s="26"/>
      <c r="J20" s="26"/>
    </row>
    <row r="21" spans="2:10" s="5" customFormat="1" ht="19.5" customHeight="1">
      <c r="B21" s="1"/>
      <c r="C21" s="24"/>
      <c r="D21" s="24"/>
      <c r="E21" s="24"/>
      <c r="F21" s="25"/>
      <c r="G21" s="26"/>
      <c r="H21" s="26"/>
      <c r="I21" s="26"/>
      <c r="J21" s="26"/>
    </row>
    <row r="22" spans="2:10" s="5" customFormat="1" ht="19.5" customHeight="1">
      <c r="B22" s="1"/>
      <c r="C22" s="24"/>
      <c r="D22" s="24"/>
      <c r="E22" s="24"/>
      <c r="F22" s="25"/>
      <c r="G22" s="26"/>
      <c r="H22" s="26"/>
      <c r="I22" s="26"/>
      <c r="J22" s="26"/>
    </row>
    <row r="23" spans="3:10" s="5" customFormat="1" ht="19.5" customHeight="1">
      <c r="C23" s="15"/>
      <c r="D23" s="15"/>
      <c r="E23" s="15"/>
      <c r="F23" s="16"/>
      <c r="G23" s="17"/>
      <c r="H23" s="17"/>
      <c r="I23" s="17"/>
      <c r="J23" s="1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Bourret</cp:lastModifiedBy>
  <dcterms:created xsi:type="dcterms:W3CDTF">2000-04-02T17:19:55Z</dcterms:created>
  <dcterms:modified xsi:type="dcterms:W3CDTF">2002-05-04T17:37:18Z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