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40" windowHeight="1170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5725" calcMode="manual"/>
</workbook>
</file>

<file path=xl/calcChain.xml><?xml version="1.0" encoding="utf-8"?>
<calcChain xmlns="http://schemas.openxmlformats.org/spreadsheetml/2006/main">
  <c r="C14" i="1"/>
  <c r="E14"/>
  <c r="C19"/>
  <c r="E19"/>
  <c r="C24"/>
  <c r="C25"/>
  <c r="E24"/>
  <c r="E25"/>
  <c r="C29"/>
  <c r="C31"/>
  <c r="E29"/>
  <c r="E31"/>
  <c r="C36"/>
  <c r="C42"/>
  <c r="E42"/>
  <c r="E41"/>
  <c r="C41"/>
  <c r="E40"/>
  <c r="C40"/>
  <c r="B39"/>
  <c r="E36"/>
  <c r="B34"/>
  <c r="E30"/>
  <c r="C30"/>
  <c r="B28"/>
  <c r="E23"/>
  <c r="C23"/>
  <c r="B22"/>
  <c r="B18"/>
  <c r="E10"/>
  <c r="C10"/>
  <c r="E9"/>
  <c r="C9"/>
  <c r="E5"/>
  <c r="E8" s="1"/>
  <c r="C5"/>
  <c r="C8" s="1"/>
  <c r="E4"/>
  <c r="E13" s="1"/>
  <c r="E15" s="1"/>
  <c r="E18" s="1"/>
  <c r="C4"/>
  <c r="C13" s="1"/>
  <c r="C15" s="1"/>
  <c r="C18" s="1"/>
  <c r="C11" l="1"/>
  <c r="C17" s="1"/>
  <c r="D8"/>
  <c r="E11"/>
  <c r="E17" s="1"/>
  <c r="F8"/>
  <c r="C6"/>
  <c r="D4" s="1"/>
  <c r="E6"/>
  <c r="F4" s="1"/>
  <c r="E20" l="1"/>
  <c r="E22" s="1"/>
  <c r="E26" s="1"/>
  <c r="E28" s="1"/>
  <c r="E32" s="1"/>
  <c r="E34" s="1"/>
  <c r="E37" s="1"/>
  <c r="E39" s="1"/>
  <c r="E43" s="1"/>
  <c r="F17"/>
  <c r="C20"/>
  <c r="C22" s="1"/>
  <c r="C26" s="1"/>
  <c r="C28" s="1"/>
  <c r="C32" s="1"/>
  <c r="C34" s="1"/>
  <c r="C37" s="1"/>
  <c r="C39" s="1"/>
  <c r="C43" s="1"/>
  <c r="D17"/>
  <c r="F5"/>
  <c r="D5"/>
</calcChain>
</file>

<file path=xl/sharedStrings.xml><?xml version="1.0" encoding="utf-8"?>
<sst xmlns="http://schemas.openxmlformats.org/spreadsheetml/2006/main" count="69" uniqueCount="65">
  <si>
    <t>Calculs pour SIG</t>
  </si>
  <si>
    <t>Soldes intermédiaires de gestion</t>
  </si>
  <si>
    <t>N</t>
  </si>
  <si>
    <t>N-1</t>
  </si>
  <si>
    <t>Variation annuelle en %</t>
  </si>
  <si>
    <t>Où trouver les données</t>
  </si>
  <si>
    <t>Sommes</t>
  </si>
  <si>
    <t>%</t>
  </si>
  <si>
    <t xml:space="preserve">    Ventes de march.</t>
  </si>
  <si>
    <t>='compte de résultat'!C3</t>
  </si>
  <si>
    <t xml:space="preserve">    Production vendue</t>
  </si>
  <si>
    <t>='compte de résultat'!C5+'compte de résultat'!C4</t>
  </si>
  <si>
    <t xml:space="preserve"> 1. Chiffre d'Affaires</t>
  </si>
  <si>
    <t>=SOMME(B3:B4)</t>
  </si>
  <si>
    <t>='compte de résultat'!C5</t>
  </si>
  <si>
    <t xml:space="preserve">    Production stockee</t>
  </si>
  <si>
    <t>='compte de résultat'!C7</t>
  </si>
  <si>
    <t xml:space="preserve">    Production immo.</t>
  </si>
  <si>
    <t>='compte de résultat'!C8</t>
  </si>
  <si>
    <t xml:space="preserve"> 2. Production de l'exercice</t>
  </si>
  <si>
    <t>=SOMME(B7:B9)</t>
  </si>
  <si>
    <t xml:space="preserve">  - Ct ach. march. vend.</t>
  </si>
  <si>
    <t>='compte de résultat'!C15+'compte de résultat'!C16</t>
  </si>
  <si>
    <t xml:space="preserve"> 3. Marge commerciale</t>
  </si>
  <si>
    <t>=SOMME(B12:B13)</t>
  </si>
  <si>
    <t/>
  </si>
  <si>
    <t xml:space="preserve">    Prod. de l'exercice</t>
  </si>
  <si>
    <t xml:space="preserve">    Marge commerciale</t>
  </si>
  <si>
    <t xml:space="preserve">  - Consommations des Tiers</t>
  </si>
  <si>
    <t>=-'compte de résultat'!C17</t>
  </si>
  <si>
    <t xml:space="preserve"> 4. Valeur Ajoutee</t>
  </si>
  <si>
    <t>=SOMME(B16:B18)</t>
  </si>
  <si>
    <t xml:space="preserve">    Valeur ajoutee</t>
  </si>
  <si>
    <t xml:space="preserve">    Subvention d'expl.</t>
  </si>
  <si>
    <t>='compte de résultat'!C9</t>
  </si>
  <si>
    <t xml:space="preserve">  - Impots et taxes</t>
  </si>
  <si>
    <t>=-'compte de résultat'!C18</t>
  </si>
  <si>
    <t xml:space="preserve">  - Charges de person.</t>
  </si>
  <si>
    <t>=-'compte de résultat'!C19+'compte de résultat'!C20</t>
  </si>
  <si>
    <t xml:space="preserve"> 5. Excedant Brut d'Exploitation</t>
  </si>
  <si>
    <t>=SOMME(B21:B24)</t>
  </si>
  <si>
    <t xml:space="preserve">   EBE</t>
  </si>
  <si>
    <t xml:space="preserve">  - Dot. amt. prv. exploitation</t>
  </si>
  <si>
    <t>=-'compte de résultat'!C21+'compte de résultat'!C22+'compte de résultat'!C23+'compte de résultat'!C24</t>
  </si>
  <si>
    <t xml:space="preserve"> + Rep/amt. + transf.</t>
  </si>
  <si>
    <t>='compte de résultat'!C10</t>
  </si>
  <si>
    <t xml:space="preserve"> +/-Aut. pdt. ch. gest.</t>
  </si>
  <si>
    <t>=-'compte de résultat'!C25+'compte de résultat'!C11</t>
  </si>
  <si>
    <t xml:space="preserve"> 6. Resultat d'exploitation</t>
  </si>
  <si>
    <t>=SOMME(B27:B30)</t>
  </si>
  <si>
    <t xml:space="preserve">    Resultat d'expl.</t>
  </si>
  <si>
    <t xml:space="preserve"> +/-Qu.pt/op. en commun</t>
  </si>
  <si>
    <t xml:space="preserve"> +/-Pdt. et ch. fin.</t>
  </si>
  <si>
    <t>='compte de résultat'!C42</t>
  </si>
  <si>
    <t xml:space="preserve"> 7. Resultat courant</t>
  </si>
  <si>
    <t>=SOMME(B34:B36)</t>
  </si>
  <si>
    <t xml:space="preserve">    Resultat courant</t>
  </si>
  <si>
    <t xml:space="preserve"> +/-Resultat except.</t>
  </si>
  <si>
    <t>='compte de résultat'!C52</t>
  </si>
  <si>
    <t xml:space="preserve">  - Part. des salaries</t>
  </si>
  <si>
    <t>=-'compte de résultat'!C53</t>
  </si>
  <si>
    <t xml:space="preserve">  - IS</t>
  </si>
  <si>
    <t>=-'compte de résultat'!C54</t>
  </si>
  <si>
    <t xml:space="preserve"> 8. Resultat de l'exercice</t>
  </si>
  <si>
    <t>=SOMME(B39:B42)</t>
  </si>
</sst>
</file>

<file path=xl/styles.xml><?xml version="1.0" encoding="utf-8"?>
<styleSheet xmlns="http://schemas.openxmlformats.org/spreadsheetml/2006/main">
  <numFmts count="3">
    <numFmt numFmtId="164" formatCode="#,##0&quot; &quot;;[Red]\(#,##0\)"/>
    <numFmt numFmtId="165" formatCode="\+0.0%;[Red]\-0.0%"/>
    <numFmt numFmtId="166" formatCode="0;[Red]\-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ashDotDot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14" fontId="4" fillId="3" borderId="8" xfId="1" applyNumberFormat="1" applyFont="1" applyFill="1" applyBorder="1" applyAlignment="1" applyProtection="1">
      <alignment horizontal="center" vertical="center"/>
      <protection hidden="1"/>
    </xf>
    <xf numFmtId="14" fontId="4" fillId="3" borderId="9" xfId="1" applyNumberFormat="1" applyFont="1" applyFill="1" applyBorder="1" applyAlignment="1" applyProtection="1">
      <alignment horizontal="center" vertical="center"/>
      <protection hidden="1"/>
    </xf>
    <xf numFmtId="14" fontId="4" fillId="3" borderId="10" xfId="1" applyNumberFormat="1" applyFont="1" applyFill="1" applyBorder="1" applyAlignment="1" applyProtection="1">
      <alignment horizontal="center" vertical="center"/>
      <protection hidden="1"/>
    </xf>
    <xf numFmtId="0" fontId="5" fillId="0" borderId="14" xfId="1" applyFont="1" applyBorder="1" applyProtection="1">
      <protection hidden="1"/>
    </xf>
    <xf numFmtId="0" fontId="5" fillId="0" borderId="0" xfId="1" quotePrefix="1" applyFont="1" applyBorder="1" applyProtection="1">
      <protection hidden="1"/>
    </xf>
    <xf numFmtId="164" fontId="5" fillId="0" borderId="15" xfId="1" applyNumberFormat="1" applyFont="1" applyBorder="1" applyProtection="1">
      <protection hidden="1"/>
    </xf>
    <xf numFmtId="2" fontId="6" fillId="0" borderId="16" xfId="1" applyNumberFormat="1" applyFont="1" applyBorder="1" applyAlignment="1" applyProtection="1">
      <alignment horizontal="center"/>
      <protection hidden="1"/>
    </xf>
    <xf numFmtId="164" fontId="5" fillId="0" borderId="17" xfId="1" applyNumberFormat="1" applyFont="1" applyBorder="1" applyProtection="1">
      <protection hidden="1"/>
    </xf>
    <xf numFmtId="165" fontId="5" fillId="0" borderId="18" xfId="1" applyNumberFormat="1" applyFont="1" applyBorder="1" applyProtection="1">
      <protection hidden="1"/>
    </xf>
    <xf numFmtId="0" fontId="7" fillId="0" borderId="19" xfId="1" quotePrefix="1" applyFont="1" applyBorder="1" applyAlignment="1" applyProtection="1">
      <protection hidden="1"/>
    </xf>
    <xf numFmtId="0" fontId="7" fillId="0" borderId="20" xfId="1" quotePrefix="1" applyFont="1" applyBorder="1" applyAlignment="1" applyProtection="1">
      <protection hidden="1"/>
    </xf>
    <xf numFmtId="164" fontId="7" fillId="0" borderId="21" xfId="1" applyNumberFormat="1" applyFont="1" applyBorder="1" applyProtection="1">
      <protection hidden="1"/>
    </xf>
    <xf numFmtId="166" fontId="8" fillId="0" borderId="22" xfId="1" applyNumberFormat="1" applyFont="1" applyBorder="1" applyAlignment="1" applyProtection="1">
      <alignment horizontal="center"/>
      <protection hidden="1"/>
    </xf>
    <xf numFmtId="164" fontId="7" fillId="0" borderId="23" xfId="1" applyNumberFormat="1" applyFont="1" applyBorder="1" applyProtection="1">
      <protection hidden="1"/>
    </xf>
    <xf numFmtId="165" fontId="7" fillId="0" borderId="24" xfId="1" applyNumberFormat="1" applyFont="1" applyBorder="1" applyProtection="1">
      <protection hidden="1"/>
    </xf>
    <xf numFmtId="0" fontId="7" fillId="0" borderId="14" xfId="1" quotePrefix="1" applyFont="1" applyBorder="1" applyAlignment="1" applyProtection="1">
      <alignment horizontal="right"/>
      <protection hidden="1"/>
    </xf>
    <xf numFmtId="0" fontId="7" fillId="0" borderId="0" xfId="1" quotePrefix="1" applyFont="1" applyBorder="1" applyAlignment="1" applyProtection="1">
      <alignment horizontal="right"/>
      <protection hidden="1"/>
    </xf>
    <xf numFmtId="164" fontId="7" fillId="0" borderId="15" xfId="1" applyNumberFormat="1" applyFont="1" applyBorder="1" applyProtection="1">
      <protection hidden="1"/>
    </xf>
    <xf numFmtId="166" fontId="8" fillId="0" borderId="16" xfId="1" applyNumberFormat="1" applyFont="1" applyBorder="1" applyAlignment="1" applyProtection="1">
      <alignment horizontal="center"/>
      <protection hidden="1"/>
    </xf>
    <xf numFmtId="164" fontId="7" fillId="0" borderId="17" xfId="1" applyNumberFormat="1" applyFont="1" applyBorder="1" applyProtection="1">
      <protection hidden="1"/>
    </xf>
    <xf numFmtId="165" fontId="7" fillId="0" borderId="18" xfId="1" applyNumberFormat="1" applyFont="1" applyBorder="1" applyProtection="1">
      <protection hidden="1"/>
    </xf>
    <xf numFmtId="0" fontId="9" fillId="0" borderId="14" xfId="1" applyFont="1" applyBorder="1" applyProtection="1">
      <protection hidden="1"/>
    </xf>
    <xf numFmtId="0" fontId="9" fillId="0" borderId="0" xfId="1" quotePrefix="1" applyFont="1" applyBorder="1" applyProtection="1">
      <protection hidden="1"/>
    </xf>
    <xf numFmtId="164" fontId="9" fillId="0" borderId="15" xfId="1" applyNumberFormat="1" applyFont="1" applyBorder="1" applyProtection="1">
      <protection hidden="1"/>
    </xf>
    <xf numFmtId="1" fontId="8" fillId="0" borderId="16" xfId="1" applyNumberFormat="1" applyFont="1" applyBorder="1" applyAlignment="1" applyProtection="1">
      <alignment horizontal="center"/>
      <protection hidden="1"/>
    </xf>
    <xf numFmtId="164" fontId="9" fillId="0" borderId="17" xfId="1" applyNumberFormat="1" applyFont="1" applyBorder="1" applyProtection="1">
      <protection hidden="1"/>
    </xf>
    <xf numFmtId="165" fontId="9" fillId="0" borderId="18" xfId="1" applyNumberFormat="1" applyFont="1" applyBorder="1" applyProtection="1">
      <protection hidden="1"/>
    </xf>
    <xf numFmtId="1" fontId="6" fillId="0" borderId="16" xfId="1" applyNumberFormat="1" applyFont="1" applyBorder="1" applyAlignment="1" applyProtection="1">
      <alignment horizontal="center"/>
      <protection hidden="1"/>
    </xf>
    <xf numFmtId="1" fontId="8" fillId="0" borderId="22" xfId="1" applyNumberFormat="1" applyFont="1" applyBorder="1" applyAlignment="1" applyProtection="1">
      <alignment horizontal="center"/>
      <protection hidden="1"/>
    </xf>
    <xf numFmtId="2" fontId="8" fillId="0" borderId="16" xfId="1" applyNumberFormat="1" applyFont="1" applyBorder="1" applyAlignment="1" applyProtection="1">
      <alignment horizontal="center"/>
      <protection hidden="1"/>
    </xf>
    <xf numFmtId="0" fontId="9" fillId="0" borderId="0" xfId="1" applyFont="1" applyBorder="1" applyProtection="1">
      <protection hidden="1"/>
    </xf>
    <xf numFmtId="165" fontId="5" fillId="0" borderId="25" xfId="1" applyNumberFormat="1" applyFont="1" applyBorder="1" applyProtection="1">
      <protection hidden="1"/>
    </xf>
    <xf numFmtId="0" fontId="5" fillId="0" borderId="14" xfId="1" applyFont="1" applyBorder="1" applyAlignment="1" applyProtection="1">
      <alignment vertical="center"/>
      <protection hidden="1"/>
    </xf>
    <xf numFmtId="0" fontId="5" fillId="0" borderId="0" xfId="1" quotePrefix="1" applyFont="1" applyBorder="1" applyAlignment="1" applyProtection="1">
      <alignment wrapText="1"/>
      <protection hidden="1"/>
    </xf>
    <xf numFmtId="165" fontId="5" fillId="0" borderId="26" xfId="1" applyNumberFormat="1" applyFont="1" applyBorder="1" applyProtection="1">
      <protection hidden="1"/>
    </xf>
    <xf numFmtId="165" fontId="5" fillId="0" borderId="27" xfId="1" applyNumberFormat="1" applyFont="1" applyBorder="1" applyProtection="1">
      <protection hidden="1"/>
    </xf>
    <xf numFmtId="165" fontId="5" fillId="0" borderId="28" xfId="1" applyNumberFormat="1" applyFont="1" applyBorder="1" applyProtection="1">
      <protection hidden="1"/>
    </xf>
    <xf numFmtId="165" fontId="5" fillId="0" borderId="29" xfId="1" applyNumberFormat="1" applyFont="1" applyBorder="1" applyProtection="1">
      <protection hidden="1"/>
    </xf>
    <xf numFmtId="0" fontId="7" fillId="0" borderId="30" xfId="1" quotePrefix="1" applyFont="1" applyBorder="1" applyAlignment="1" applyProtection="1">
      <protection hidden="1"/>
    </xf>
    <xf numFmtId="0" fontId="7" fillId="0" borderId="31" xfId="1" quotePrefix="1" applyFont="1" applyBorder="1" applyAlignment="1" applyProtection="1">
      <protection hidden="1"/>
    </xf>
    <xf numFmtId="164" fontId="7" fillId="0" borderId="32" xfId="1" applyNumberFormat="1" applyFont="1" applyBorder="1" applyProtection="1">
      <protection hidden="1"/>
    </xf>
    <xf numFmtId="1" fontId="8" fillId="0" borderId="33" xfId="1" applyNumberFormat="1" applyFont="1" applyBorder="1" applyAlignment="1" applyProtection="1">
      <alignment horizontal="center"/>
      <protection hidden="1"/>
    </xf>
    <xf numFmtId="164" fontId="7" fillId="0" borderId="34" xfId="1" applyNumberFormat="1" applyFont="1" applyBorder="1" applyProtection="1">
      <protection hidden="1"/>
    </xf>
    <xf numFmtId="165" fontId="5" fillId="0" borderId="35" xfId="1" applyNumberFormat="1" applyFont="1" applyBorder="1" applyProtection="1">
      <protection hidden="1"/>
    </xf>
    <xf numFmtId="0" fontId="1" fillId="0" borderId="1" xfId="0" applyFont="1" applyBorder="1" applyAlignment="1">
      <alignment horizontal="center" vertical="center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3" fontId="3" fillId="2" borderId="7" xfId="1" applyNumberFormat="1" applyFont="1" applyFill="1" applyBorder="1" applyAlignment="1" applyProtection="1">
      <alignment horizontal="center" vertical="center" wrapText="1"/>
      <protection hidden="1"/>
    </xf>
    <xf numFmtId="14" fontId="4" fillId="3" borderId="3" xfId="1" applyNumberFormat="1" applyFont="1" applyFill="1" applyBorder="1" applyAlignment="1" applyProtection="1">
      <alignment horizontal="center" vertical="center"/>
      <protection hidden="1"/>
    </xf>
    <xf numFmtId="14" fontId="4" fillId="3" borderId="4" xfId="1" applyNumberFormat="1" applyFont="1" applyFill="1" applyBorder="1" applyAlignment="1" applyProtection="1">
      <alignment horizontal="center" vertical="center"/>
      <protection hidden="1"/>
    </xf>
    <xf numFmtId="14" fontId="4" fillId="3" borderId="5" xfId="1" applyNumberFormat="1" applyFont="1" applyFill="1" applyBorder="1" applyAlignment="1" applyProtection="1">
      <alignment horizontal="center" vertical="center"/>
      <protection hidden="1"/>
    </xf>
    <xf numFmtId="14" fontId="4" fillId="3" borderId="11" xfId="1" applyNumberFormat="1" applyFont="1" applyFill="1" applyBorder="1" applyAlignment="1" applyProtection="1">
      <alignment horizontal="center" vertical="center"/>
      <protection hidden="1"/>
    </xf>
    <xf numFmtId="14" fontId="4" fillId="3" borderId="12" xfId="1" applyNumberFormat="1" applyFont="1" applyFill="1" applyBorder="1" applyAlignment="1" applyProtection="1">
      <alignment horizontal="center" vertical="center"/>
      <protection hidden="1"/>
    </xf>
    <xf numFmtId="0" fontId="4" fillId="3" borderId="6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lead type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aunege/FISCALITE/etude%20de%20cas%20fabio/videoscope/synth&#232;se/synth&#232;s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"/>
      <sheetName val="compte de résultat"/>
      <sheetName val="Calculs pour SIG"/>
      <sheetName val="SIG"/>
      <sheetName val="Ratios"/>
      <sheetName val="2058-A"/>
      <sheetName val="2058-B"/>
      <sheetName val="2058-C"/>
    </sheetNames>
    <sheetDataSet>
      <sheetData sheetId="0"/>
      <sheetData sheetId="1">
        <row r="3">
          <cell r="C3">
            <v>5045346</v>
          </cell>
          <cell r="E3">
            <v>5122386</v>
          </cell>
        </row>
        <row r="4">
          <cell r="C4">
            <v>0</v>
          </cell>
          <cell r="E4">
            <v>0</v>
          </cell>
        </row>
        <row r="5">
          <cell r="C5">
            <v>16323</v>
          </cell>
          <cell r="E5">
            <v>18097</v>
          </cell>
        </row>
        <row r="7">
          <cell r="C7">
            <v>0</v>
          </cell>
          <cell r="E7">
            <v>0</v>
          </cell>
        </row>
        <row r="8">
          <cell r="C8">
            <v>0</v>
          </cell>
          <cell r="E8">
            <v>0</v>
          </cell>
        </row>
        <row r="9">
          <cell r="C9">
            <v>0</v>
          </cell>
          <cell r="E9">
            <v>0</v>
          </cell>
        </row>
        <row r="10">
          <cell r="C10">
            <v>248322</v>
          </cell>
          <cell r="E10">
            <v>209655</v>
          </cell>
        </row>
        <row r="11">
          <cell r="C11">
            <v>6</v>
          </cell>
          <cell r="E11">
            <v>0</v>
          </cell>
        </row>
        <row r="15">
          <cell r="C15">
            <v>1572354</v>
          </cell>
          <cell r="E15">
            <v>1608942</v>
          </cell>
        </row>
        <row r="16">
          <cell r="C16">
            <v>2783</v>
          </cell>
          <cell r="E16">
            <v>-708</v>
          </cell>
        </row>
        <row r="17">
          <cell r="C17">
            <v>1131724</v>
          </cell>
          <cell r="E17">
            <v>1103153</v>
          </cell>
        </row>
        <row r="18">
          <cell r="C18">
            <v>168411</v>
          </cell>
          <cell r="E18">
            <v>164541</v>
          </cell>
        </row>
        <row r="19">
          <cell r="C19">
            <v>1994471</v>
          </cell>
          <cell r="E19">
            <v>1846286</v>
          </cell>
        </row>
        <row r="20">
          <cell r="C20">
            <v>527644</v>
          </cell>
          <cell r="E20">
            <v>515880</v>
          </cell>
        </row>
        <row r="21">
          <cell r="C21">
            <v>118027</v>
          </cell>
          <cell r="E21">
            <v>102424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63149</v>
          </cell>
          <cell r="E24">
            <v>46567</v>
          </cell>
        </row>
        <row r="25">
          <cell r="C25">
            <v>6489</v>
          </cell>
          <cell r="E25">
            <v>6554</v>
          </cell>
        </row>
        <row r="42">
          <cell r="C42">
            <v>-5694</v>
          </cell>
          <cell r="E42">
            <v>293</v>
          </cell>
        </row>
        <row r="52">
          <cell r="C52">
            <v>254154</v>
          </cell>
          <cell r="E52">
            <v>15651</v>
          </cell>
        </row>
        <row r="53">
          <cell r="C53">
            <v>0</v>
          </cell>
          <cell r="E53">
            <v>0</v>
          </cell>
        </row>
        <row r="54">
          <cell r="C54">
            <v>3750</v>
          </cell>
          <cell r="E54">
            <v>3750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2" workbookViewId="0">
      <selection activeCell="C14" sqref="C14"/>
    </sheetView>
  </sheetViews>
  <sheetFormatPr baseColWidth="10" defaultRowHeight="15"/>
  <cols>
    <col min="1" max="1" width="28.28515625" customWidth="1"/>
    <col min="2" max="2" width="49.7109375" customWidth="1"/>
  </cols>
  <sheetData>
    <row r="1" spans="1:7" ht="15.75" thickBot="1">
      <c r="A1" s="45" t="s">
        <v>0</v>
      </c>
      <c r="B1" s="45"/>
      <c r="C1" s="45"/>
      <c r="D1" s="45"/>
      <c r="E1" s="45"/>
      <c r="F1" s="45"/>
      <c r="G1" s="45"/>
    </row>
    <row r="2" spans="1:7">
      <c r="A2" s="46" t="s">
        <v>1</v>
      </c>
      <c r="B2" s="48" t="s">
        <v>2</v>
      </c>
      <c r="C2" s="49"/>
      <c r="D2" s="50"/>
      <c r="E2" s="48" t="s">
        <v>3</v>
      </c>
      <c r="F2" s="50"/>
      <c r="G2" s="53" t="s">
        <v>4</v>
      </c>
    </row>
    <row r="3" spans="1:7" ht="15.75" thickBot="1">
      <c r="A3" s="47"/>
      <c r="B3" s="1" t="s">
        <v>5</v>
      </c>
      <c r="C3" s="2" t="s">
        <v>6</v>
      </c>
      <c r="D3" s="3" t="s">
        <v>7</v>
      </c>
      <c r="E3" s="51"/>
      <c r="F3" s="52"/>
      <c r="G3" s="54"/>
    </row>
    <row r="4" spans="1:7" ht="15.75" thickTop="1">
      <c r="A4" s="4" t="s">
        <v>8</v>
      </c>
      <c r="B4" s="5" t="s">
        <v>9</v>
      </c>
      <c r="C4" s="6">
        <f>'[1]compte de résultat'!C3</f>
        <v>5045346</v>
      </c>
      <c r="D4" s="7">
        <f>C4*100/C6</f>
        <v>99.67751743545459</v>
      </c>
      <c r="E4" s="8">
        <f>'[1]compte de résultat'!E3</f>
        <v>5122386</v>
      </c>
      <c r="F4" s="7">
        <f>E4*100/E6</f>
        <v>99.647951369550299</v>
      </c>
      <c r="G4" s="9"/>
    </row>
    <row r="5" spans="1:7">
      <c r="A5" s="4" t="s">
        <v>10</v>
      </c>
      <c r="B5" s="5" t="s">
        <v>11</v>
      </c>
      <c r="C5" s="6">
        <f>'[1]compte de résultat'!C5+'[1]compte de résultat'!C4</f>
        <v>16323</v>
      </c>
      <c r="D5" s="7">
        <f>C5*100/C6</f>
        <v>0.3224825645454098</v>
      </c>
      <c r="E5" s="6">
        <f>'[1]compte de résultat'!E5+'[1]compte de résultat'!E4</f>
        <v>18097</v>
      </c>
      <c r="F5" s="7">
        <f>E5*100/E6</f>
        <v>0.35204863044970675</v>
      </c>
      <c r="G5" s="9"/>
    </row>
    <row r="6" spans="1:7">
      <c r="A6" s="10" t="s">
        <v>12</v>
      </c>
      <c r="B6" s="11" t="s">
        <v>13</v>
      </c>
      <c r="C6" s="12">
        <f>SUM(C4:C5)</f>
        <v>5061669</v>
      </c>
      <c r="D6" s="13">
        <v>100</v>
      </c>
      <c r="E6" s="14">
        <f>SUM(E4:E5)</f>
        <v>5140483</v>
      </c>
      <c r="F6" s="13">
        <v>100</v>
      </c>
      <c r="G6" s="15"/>
    </row>
    <row r="7" spans="1:7">
      <c r="A7" s="16"/>
      <c r="B7" s="17"/>
      <c r="C7" s="18"/>
      <c r="D7" s="19"/>
      <c r="E7" s="20"/>
      <c r="F7" s="19"/>
      <c r="G7" s="21"/>
    </row>
    <row r="8" spans="1:7">
      <c r="A8" s="22" t="s">
        <v>10</v>
      </c>
      <c r="B8" s="23" t="s">
        <v>14</v>
      </c>
      <c r="C8" s="24">
        <f>C5</f>
        <v>16323</v>
      </c>
      <c r="D8" s="25">
        <f>C8*100/C11</f>
        <v>100</v>
      </c>
      <c r="E8" s="26">
        <f>E5</f>
        <v>18097</v>
      </c>
      <c r="F8" s="25">
        <f>E8*100/E11</f>
        <v>100</v>
      </c>
      <c r="G8" s="27"/>
    </row>
    <row r="9" spans="1:7">
      <c r="A9" s="4" t="s">
        <v>15</v>
      </c>
      <c r="B9" s="5" t="s">
        <v>16</v>
      </c>
      <c r="C9" s="6">
        <f>'[1]compte de résultat'!C7</f>
        <v>0</v>
      </c>
      <c r="D9" s="28"/>
      <c r="E9" s="6">
        <f>'[1]compte de résultat'!E7</f>
        <v>0</v>
      </c>
      <c r="F9" s="28"/>
      <c r="G9" s="9"/>
    </row>
    <row r="10" spans="1:7">
      <c r="A10" s="4" t="s">
        <v>17</v>
      </c>
      <c r="B10" s="5" t="s">
        <v>18</v>
      </c>
      <c r="C10" s="6">
        <f>'[1]compte de résultat'!C8</f>
        <v>0</v>
      </c>
      <c r="D10" s="28"/>
      <c r="E10" s="6">
        <f>'[1]compte de résultat'!E8</f>
        <v>0</v>
      </c>
      <c r="F10" s="28"/>
      <c r="G10" s="9"/>
    </row>
    <row r="11" spans="1:7">
      <c r="A11" s="10" t="s">
        <v>19</v>
      </c>
      <c r="B11" s="11" t="s">
        <v>20</v>
      </c>
      <c r="C11" s="12">
        <f>SUM(C8:C10)</f>
        <v>16323</v>
      </c>
      <c r="D11" s="13">
        <v>100</v>
      </c>
      <c r="E11" s="14">
        <f>SUM(E8:E10)</f>
        <v>18097</v>
      </c>
      <c r="F11" s="13">
        <v>100</v>
      </c>
      <c r="G11" s="15"/>
    </row>
    <row r="12" spans="1:7">
      <c r="A12" s="16"/>
      <c r="B12" s="17"/>
      <c r="C12" s="18"/>
      <c r="D12" s="19"/>
      <c r="E12" s="20"/>
      <c r="F12" s="19"/>
      <c r="G12" s="21"/>
    </row>
    <row r="13" spans="1:7">
      <c r="A13" s="22" t="s">
        <v>8</v>
      </c>
      <c r="B13" s="23" t="s">
        <v>9</v>
      </c>
      <c r="C13" s="24">
        <f>C4</f>
        <v>5045346</v>
      </c>
      <c r="D13" s="25"/>
      <c r="E13" s="26">
        <f>E4</f>
        <v>5122386</v>
      </c>
      <c r="F13" s="25"/>
      <c r="G13" s="27"/>
    </row>
    <row r="14" spans="1:7">
      <c r="A14" s="4" t="s">
        <v>21</v>
      </c>
      <c r="B14" s="5" t="s">
        <v>22</v>
      </c>
      <c r="C14" s="6">
        <f>-('[1]compte de résultat'!C15+'[1]compte de résultat'!C16)</f>
        <v>-1575137</v>
      </c>
      <c r="D14" s="28"/>
      <c r="E14" s="6">
        <f>-('[1]compte de résultat'!E15+'[1]compte de résultat'!E16)</f>
        <v>-1608234</v>
      </c>
      <c r="F14" s="28"/>
      <c r="G14" s="9"/>
    </row>
    <row r="15" spans="1:7">
      <c r="A15" s="10" t="s">
        <v>23</v>
      </c>
      <c r="B15" s="11" t="s">
        <v>24</v>
      </c>
      <c r="C15" s="12">
        <f>C13+C14</f>
        <v>3470209</v>
      </c>
      <c r="D15" s="29"/>
      <c r="E15" s="14">
        <f>SUM(E13:E14)</f>
        <v>3514152</v>
      </c>
      <c r="F15" s="29" t="s">
        <v>25</v>
      </c>
      <c r="G15" s="15"/>
    </row>
    <row r="16" spans="1:7">
      <c r="A16" s="16"/>
      <c r="B16" s="17"/>
      <c r="C16" s="18"/>
      <c r="D16" s="25"/>
      <c r="E16" s="20"/>
      <c r="F16" s="25"/>
      <c r="G16" s="21"/>
    </row>
    <row r="17" spans="1:7">
      <c r="A17" s="22" t="s">
        <v>26</v>
      </c>
      <c r="B17" s="23" t="s">
        <v>14</v>
      </c>
      <c r="C17" s="24">
        <f>C11</f>
        <v>16323</v>
      </c>
      <c r="D17" s="30">
        <f>C17*100/C20</f>
        <v>0.69317753294536111</v>
      </c>
      <c r="E17" s="26">
        <f>E11</f>
        <v>18097</v>
      </c>
      <c r="F17" s="25">
        <f>E17*100/E20</f>
        <v>0.74500966614740627</v>
      </c>
      <c r="G17" s="27"/>
    </row>
    <row r="18" spans="1:7">
      <c r="A18" s="22" t="s">
        <v>27</v>
      </c>
      <c r="B18" s="31" t="str">
        <f>B15</f>
        <v>=SOMME(B12:B13)</v>
      </c>
      <c r="C18" s="24">
        <f>C15</f>
        <v>3470209</v>
      </c>
      <c r="D18" s="30"/>
      <c r="E18" s="26">
        <f>E15</f>
        <v>3514152</v>
      </c>
      <c r="F18" s="25"/>
      <c r="G18" s="27"/>
    </row>
    <row r="19" spans="1:7">
      <c r="A19" s="4" t="s">
        <v>28</v>
      </c>
      <c r="B19" s="5" t="s">
        <v>29</v>
      </c>
      <c r="C19" s="6">
        <f>-'[1]compte de résultat'!C17</f>
        <v>-1131724</v>
      </c>
      <c r="D19" s="28"/>
      <c r="E19" s="6">
        <f>-'[1]compte de résultat'!E17</f>
        <v>-1103153</v>
      </c>
      <c r="F19" s="28"/>
      <c r="G19" s="9"/>
    </row>
    <row r="20" spans="1:7">
      <c r="A20" s="10" t="s">
        <v>30</v>
      </c>
      <c r="B20" s="11" t="s">
        <v>31</v>
      </c>
      <c r="C20" s="12">
        <f>SUM(C17:C19)</f>
        <v>2354808</v>
      </c>
      <c r="D20" s="29">
        <v>100</v>
      </c>
      <c r="E20" s="14">
        <f>SUM(E17:E19)</f>
        <v>2429096</v>
      </c>
      <c r="F20" s="29">
        <v>100</v>
      </c>
      <c r="G20" s="15"/>
    </row>
    <row r="21" spans="1:7">
      <c r="A21" s="16"/>
      <c r="B21" s="17"/>
      <c r="C21" s="18"/>
      <c r="D21" s="25"/>
      <c r="E21" s="20"/>
      <c r="F21" s="25"/>
      <c r="G21" s="21"/>
    </row>
    <row r="22" spans="1:7">
      <c r="A22" s="22" t="s">
        <v>32</v>
      </c>
      <c r="B22" s="23" t="str">
        <f>B20</f>
        <v>=SOMME(B16:B18)</v>
      </c>
      <c r="C22" s="24">
        <f>C20</f>
        <v>2354808</v>
      </c>
      <c r="D22" s="25"/>
      <c r="E22" s="26">
        <f>E20</f>
        <v>2429096</v>
      </c>
      <c r="F22" s="25"/>
      <c r="G22" s="27"/>
    </row>
    <row r="23" spans="1:7">
      <c r="A23" s="4" t="s">
        <v>33</v>
      </c>
      <c r="B23" s="5" t="s">
        <v>34</v>
      </c>
      <c r="C23" s="6">
        <f>'[1]compte de résultat'!C9</f>
        <v>0</v>
      </c>
      <c r="D23" s="28"/>
      <c r="E23" s="6">
        <f>'[1]compte de résultat'!E9</f>
        <v>0</v>
      </c>
      <c r="F23" s="28"/>
      <c r="G23" s="9"/>
    </row>
    <row r="24" spans="1:7">
      <c r="A24" s="4" t="s">
        <v>35</v>
      </c>
      <c r="B24" s="5" t="s">
        <v>36</v>
      </c>
      <c r="C24" s="6">
        <f>-'[1]compte de résultat'!C18</f>
        <v>-168411</v>
      </c>
      <c r="D24" s="28"/>
      <c r="E24" s="6">
        <f>-'[1]compte de résultat'!E18</f>
        <v>-164541</v>
      </c>
      <c r="F24" s="28"/>
      <c r="G24" s="9"/>
    </row>
    <row r="25" spans="1:7">
      <c r="A25" s="4" t="s">
        <v>37</v>
      </c>
      <c r="B25" s="5" t="s">
        <v>38</v>
      </c>
      <c r="C25" s="6">
        <f>-('[1]compte de résultat'!C19+'[1]compte de résultat'!C20)</f>
        <v>-2522115</v>
      </c>
      <c r="D25" s="28"/>
      <c r="E25" s="6">
        <f>-('[1]compte de résultat'!E19+'[1]compte de résultat'!E20)</f>
        <v>-2362166</v>
      </c>
      <c r="F25" s="28"/>
      <c r="G25" s="9"/>
    </row>
    <row r="26" spans="1:7">
      <c r="A26" s="10" t="s">
        <v>39</v>
      </c>
      <c r="B26" s="11" t="s">
        <v>40</v>
      </c>
      <c r="C26" s="12">
        <f>SUM(C22:C25)</f>
        <v>-335718</v>
      </c>
      <c r="D26" s="29"/>
      <c r="E26" s="14">
        <f>SUM(E22:E25)</f>
        <v>-97611</v>
      </c>
      <c r="F26" s="29"/>
      <c r="G26" s="32"/>
    </row>
    <row r="27" spans="1:7">
      <c r="A27" s="16"/>
      <c r="B27" s="17"/>
      <c r="C27" s="18"/>
      <c r="D27" s="25"/>
      <c r="E27" s="20"/>
      <c r="F27" s="25"/>
      <c r="G27" s="9"/>
    </row>
    <row r="28" spans="1:7">
      <c r="A28" s="22" t="s">
        <v>41</v>
      </c>
      <c r="B28" s="31" t="str">
        <f>B26</f>
        <v>=SOMME(B21:B24)</v>
      </c>
      <c r="C28" s="24">
        <f>C26</f>
        <v>-335718</v>
      </c>
      <c r="D28" s="25"/>
      <c r="E28" s="26">
        <f>E26</f>
        <v>-97611</v>
      </c>
      <c r="F28" s="25"/>
      <c r="G28" s="9"/>
    </row>
    <row r="29" spans="1:7" ht="24.75">
      <c r="A29" s="33" t="s">
        <v>42</v>
      </c>
      <c r="B29" s="34" t="s">
        <v>43</v>
      </c>
      <c r="C29" s="6">
        <f>-('[1]compte de résultat'!C21+'[1]compte de résultat'!C22+'[1]compte de résultat'!C23+'[1]compte de résultat'!C24)</f>
        <v>-181176</v>
      </c>
      <c r="D29" s="28"/>
      <c r="E29" s="6">
        <f>-('[1]compte de résultat'!E21+'[1]compte de résultat'!E22+'[1]compte de résultat'!E23+'[1]compte de résultat'!E24)</f>
        <v>-148991</v>
      </c>
      <c r="F29" s="28"/>
      <c r="G29" s="9"/>
    </row>
    <row r="30" spans="1:7">
      <c r="A30" s="4" t="s">
        <v>44</v>
      </c>
      <c r="B30" s="5" t="s">
        <v>45</v>
      </c>
      <c r="C30" s="6">
        <f>'[1]compte de résultat'!C10</f>
        <v>248322</v>
      </c>
      <c r="D30" s="28"/>
      <c r="E30" s="6">
        <f>'[1]compte de résultat'!E10</f>
        <v>209655</v>
      </c>
      <c r="F30" s="28"/>
      <c r="G30" s="9"/>
    </row>
    <row r="31" spans="1:7">
      <c r="A31" s="4" t="s">
        <v>46</v>
      </c>
      <c r="B31" s="5" t="s">
        <v>47</v>
      </c>
      <c r="C31" s="6">
        <f>-'[1]compte de résultat'!C25+'[1]compte de résultat'!C11</f>
        <v>-6483</v>
      </c>
      <c r="D31" s="28"/>
      <c r="E31" s="6">
        <f>-'[1]compte de résultat'!E25+'[1]compte de résultat'!E11</f>
        <v>-6554</v>
      </c>
      <c r="F31" s="28"/>
      <c r="G31" s="9"/>
    </row>
    <row r="32" spans="1:7">
      <c r="A32" s="10" t="s">
        <v>48</v>
      </c>
      <c r="B32" s="11" t="s">
        <v>49</v>
      </c>
      <c r="C32" s="12">
        <f>SUM(C28:C31)</f>
        <v>-275055</v>
      </c>
      <c r="D32" s="29"/>
      <c r="E32" s="14">
        <f>SUM(E28:E31)</f>
        <v>-43501</v>
      </c>
      <c r="F32" s="29"/>
      <c r="G32" s="32"/>
    </row>
    <row r="33" spans="1:7">
      <c r="A33" s="16"/>
      <c r="B33" s="17"/>
      <c r="C33" s="18"/>
      <c r="D33" s="25"/>
      <c r="E33" s="20"/>
      <c r="F33" s="25"/>
      <c r="G33" s="35"/>
    </row>
    <row r="34" spans="1:7">
      <c r="A34" s="22" t="s">
        <v>50</v>
      </c>
      <c r="B34" s="31" t="str">
        <f>B32</f>
        <v>=SOMME(B27:B30)</v>
      </c>
      <c r="C34" s="24">
        <f>C32</f>
        <v>-275055</v>
      </c>
      <c r="D34" s="25"/>
      <c r="E34" s="26">
        <f>E32</f>
        <v>-43501</v>
      </c>
      <c r="F34" s="25"/>
      <c r="G34" s="36"/>
    </row>
    <row r="35" spans="1:7">
      <c r="A35" s="4" t="s">
        <v>51</v>
      </c>
      <c r="B35" s="5"/>
      <c r="C35" s="6">
        <v>0</v>
      </c>
      <c r="D35" s="28"/>
      <c r="E35" s="8">
        <v>0</v>
      </c>
      <c r="F35" s="28"/>
      <c r="G35" s="36"/>
    </row>
    <row r="36" spans="1:7">
      <c r="A36" s="4" t="s">
        <v>52</v>
      </c>
      <c r="B36" s="5" t="s">
        <v>53</v>
      </c>
      <c r="C36" s="6">
        <f>'[1]compte de résultat'!C42</f>
        <v>-5694</v>
      </c>
      <c r="D36" s="28"/>
      <c r="E36" s="6">
        <f>'[1]compte de résultat'!E42</f>
        <v>293</v>
      </c>
      <c r="F36" s="28"/>
      <c r="G36" s="37"/>
    </row>
    <row r="37" spans="1:7">
      <c r="A37" s="10" t="s">
        <v>54</v>
      </c>
      <c r="B37" s="11" t="s">
        <v>55</v>
      </c>
      <c r="C37" s="12">
        <f>SUM(C34:C36)</f>
        <v>-280749</v>
      </c>
      <c r="D37" s="29"/>
      <c r="E37" s="14">
        <f>SUM(E34:E36)</f>
        <v>-43208</v>
      </c>
      <c r="F37" s="29"/>
      <c r="G37" s="38"/>
    </row>
    <row r="38" spans="1:7">
      <c r="A38" s="16"/>
      <c r="B38" s="17"/>
      <c r="C38" s="18"/>
      <c r="D38" s="25"/>
      <c r="E38" s="20"/>
      <c r="F38" s="25"/>
      <c r="G38" s="35"/>
    </row>
    <row r="39" spans="1:7">
      <c r="A39" s="22" t="s">
        <v>56</v>
      </c>
      <c r="B39" s="31" t="str">
        <f>B37</f>
        <v>=SOMME(B34:B36)</v>
      </c>
      <c r="C39" s="24">
        <f>C37</f>
        <v>-280749</v>
      </c>
      <c r="D39" s="25"/>
      <c r="E39" s="26">
        <f>E37</f>
        <v>-43208</v>
      </c>
      <c r="F39" s="25"/>
      <c r="G39" s="36"/>
    </row>
    <row r="40" spans="1:7">
      <c r="A40" s="4" t="s">
        <v>57</v>
      </c>
      <c r="B40" s="5" t="s">
        <v>58</v>
      </c>
      <c r="C40" s="6">
        <f>'[1]compte de résultat'!C52</f>
        <v>254154</v>
      </c>
      <c r="D40" s="28"/>
      <c r="E40" s="6">
        <f>'[1]compte de résultat'!E52</f>
        <v>15651</v>
      </c>
      <c r="F40" s="28"/>
      <c r="G40" s="36"/>
    </row>
    <row r="41" spans="1:7">
      <c r="A41" s="4" t="s">
        <v>59</v>
      </c>
      <c r="B41" s="5" t="s">
        <v>60</v>
      </c>
      <c r="C41" s="6">
        <f>'[1]compte de résultat'!C53</f>
        <v>0</v>
      </c>
      <c r="D41" s="28"/>
      <c r="E41" s="6">
        <f>'[1]compte de résultat'!E53</f>
        <v>0</v>
      </c>
      <c r="F41" s="28"/>
      <c r="G41" s="36"/>
    </row>
    <row r="42" spans="1:7">
      <c r="A42" s="4" t="s">
        <v>61</v>
      </c>
      <c r="B42" s="5" t="s">
        <v>62</v>
      </c>
      <c r="C42" s="6">
        <f>-'[1]compte de résultat'!C54</f>
        <v>-3750</v>
      </c>
      <c r="D42" s="28"/>
      <c r="E42" s="6">
        <f>-'[1]compte de résultat'!E54</f>
        <v>-3750</v>
      </c>
      <c r="F42" s="28"/>
      <c r="G42" s="36"/>
    </row>
    <row r="43" spans="1:7" ht="15.75" thickBot="1">
      <c r="A43" s="39" t="s">
        <v>63</v>
      </c>
      <c r="B43" s="40" t="s">
        <v>64</v>
      </c>
      <c r="C43" s="41">
        <f>SUM(C39:C42)</f>
        <v>-30345</v>
      </c>
      <c r="D43" s="42"/>
      <c r="E43" s="43">
        <f>SUM(E39:E42)</f>
        <v>-31307</v>
      </c>
      <c r="F43" s="42"/>
      <c r="G43" s="44"/>
    </row>
  </sheetData>
  <sheetProtection password="E5DB" sheet="1" objects="1" scenarios="1"/>
  <mergeCells count="5">
    <mergeCell ref="A1:G1"/>
    <mergeCell ref="A2:A3"/>
    <mergeCell ref="B2:D2"/>
    <mergeCell ref="E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Videoscop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pkremp</dc:creator>
  <cp:lastModifiedBy>pkremp</cp:lastModifiedBy>
  <dcterms:created xsi:type="dcterms:W3CDTF">2010-03-11T09:12:42Z</dcterms:created>
  <dcterms:modified xsi:type="dcterms:W3CDTF">2010-03-15T10:16:51Z</dcterms:modified>
</cp:coreProperties>
</file>