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<sst xmlns="http://schemas.openxmlformats.org/spreadsheetml/2006/main" count="39" uniqueCount="39">
  <si>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Calculons les coûts liés à chaque approvisionnement et les coûts liés aux flux</t>
  </si>
  <si>
    <t>prenons la palette (élément insécable) comme unité de flux</t>
  </si>
  <si>
    <t>équivalence palette/unité</t>
  </si>
  <si>
    <t>1 palette =</t>
  </si>
  <si>
    <t>tonnes</t>
  </si>
  <si>
    <t>conteneur</t>
  </si>
  <si>
    <r>
      <t>m</t>
    </r>
    <r>
      <rPr>
        <vertAlign val="superscript"/>
        <sz val="10"/>
        <rFont val="Arial"/>
        <family val="2"/>
      </rPr>
      <t>3</t>
    </r>
  </si>
  <si>
    <t>unités</t>
  </si>
  <si>
    <t>Transport amont</t>
  </si>
  <si>
    <t>Assurance</t>
  </si>
  <si>
    <t>Dédouanement</t>
  </si>
  <si>
    <t>Rupture</t>
  </si>
  <si>
    <t>Transport aval</t>
  </si>
  <si>
    <t>Stockage</t>
  </si>
  <si>
    <t>coût fixe/approv (€)</t>
  </si>
  <si>
    <t>coût lié au flux (€/pal.)</t>
  </si>
  <si>
    <t>€</t>
  </si>
  <si>
    <t>total</t>
  </si>
  <si>
    <t>Le coût d'emplacement dépend de la rotation du stock</t>
  </si>
  <si>
    <t>On néglige ces coûts dans le prix de revient de l'article</t>
  </si>
  <si>
    <t>paramètre pour le calcul de la période optimale</t>
  </si>
  <si>
    <t>unité de temps choisie = 1 mois</t>
  </si>
  <si>
    <t>Cp</t>
  </si>
  <si>
    <t>€/mois</t>
  </si>
  <si>
    <t>€/pal.-mois</t>
  </si>
  <si>
    <t>€/appro.</t>
  </si>
  <si>
    <t>pal /mois</t>
  </si>
  <si>
    <t>T* =</t>
  </si>
  <si>
    <t>budget achat</t>
  </si>
  <si>
    <t>mois</t>
  </si>
  <si>
    <t xml:space="preserve">Q* = </t>
  </si>
  <si>
    <t>palettes</t>
  </si>
  <si>
    <t>La contrainte la plus forte étant le conditionnement par conteneur</t>
  </si>
  <si>
    <t>coût de stockage</t>
  </si>
  <si>
    <t>immobilisation + emplacement</t>
  </si>
  <si>
    <t>demande m=</t>
  </si>
  <si>
    <t>on approvisionnera 1 conteneur tous les  mois</t>
  </si>
  <si>
    <t>ce coût est facturé à la tonne donc lié au flux transporté</t>
  </si>
  <si>
    <t>On peut tenter de trouver des conteneurs plus petits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</si>
</sst>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\ _F_-;\-* #,##0.0\ _F_-;_-* &quot;-&quot;??\ _F_-;_-@_-"/>
    <numFmt numFmtId="179" formatCode="_-* #,##0\ _F_-;\-* #,##0\ _F_-;_-* &quot;-&quot;??\ _F_-;_-@_-"/>
    <numFmt numFmtId="180" formatCode="0.00000000"/>
  </numFmts>
  <fonts count="3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79" fontId="0" fillId="0" borderId="0" xfId="15" applyNumberFormat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1" fontId="0" fillId="0" borderId="0" xfId="0" applyNumberFormat="1" applyAlignment="1">
      <alignment horizontal="center"/>
    </xf>
    <xf numFmtId="0" fontId="0" fillId="2" borderId="4" xfId="0" applyFill="1" applyBorder="1" applyAlignment="1">
      <alignment horizontal="center"/>
    </xf>
    <xf numFmtId="177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tabSelected="1" workbookViewId="0" topLeftCell="A7">
      <selection activeCell="E10" sqref="E10"/>
    </sheetView>
  </sheetViews>
  <sheetFormatPr defaultColWidth="11.421875" defaultRowHeight="12.75"/>
  <cols>
    <col min="1" max="1" width="14.421875" style="0" customWidth="1"/>
    <col min="2" max="2" width="4.00390625" style="0" customWidth="1"/>
    <col min="3" max="3" width="15.7109375" style="0" customWidth="1"/>
    <col min="4" max="4" width="14.57421875" style="0" bestFit="1" customWidth="1"/>
  </cols>
  <sheetData>
    <row r="2" ht="12.75">
      <c r="A2" t="s">
        <v>0</v>
      </c>
    </row>
    <row r="3" ht="12.75">
      <c r="A3" t="s">
        <v>1</v>
      </c>
    </row>
    <row r="5" ht="12.75">
      <c r="C5" t="s">
        <v>2</v>
      </c>
    </row>
    <row r="6" ht="12.75">
      <c r="C6" t="s">
        <v>3</v>
      </c>
    </row>
    <row r="7" spans="3:4" ht="12.75">
      <c r="C7" s="2">
        <v>50</v>
      </c>
      <c r="D7" t="s">
        <v>7</v>
      </c>
    </row>
    <row r="8" spans="3:4" ht="12.75">
      <c r="C8" s="1">
        <f>3/20</f>
        <v>0.15</v>
      </c>
      <c r="D8" t="s">
        <v>4</v>
      </c>
    </row>
    <row r="9" spans="3:4" ht="12.75">
      <c r="C9" s="2">
        <f>1/20</f>
        <v>0.05</v>
      </c>
      <c r="D9" t="s">
        <v>5</v>
      </c>
    </row>
    <row r="10" spans="3:4" ht="14.25">
      <c r="C10" s="2">
        <v>1</v>
      </c>
      <c r="D10" t="s">
        <v>6</v>
      </c>
    </row>
    <row r="11" spans="3:4" ht="12.75">
      <c r="C11" s="8">
        <f>1000/20*200</f>
        <v>10000</v>
      </c>
      <c r="D11" t="s">
        <v>16</v>
      </c>
    </row>
    <row r="12" ht="13.5" thickBot="1"/>
    <row r="13" spans="1:5" ht="13.5" thickBot="1">
      <c r="A13" s="7"/>
      <c r="B13" s="16" t="s">
        <v>14</v>
      </c>
      <c r="C13" s="16"/>
      <c r="D13" s="16" t="s">
        <v>15</v>
      </c>
      <c r="E13" s="16"/>
    </row>
    <row r="14" spans="1:5" ht="12.75">
      <c r="A14" s="3" t="s">
        <v>8</v>
      </c>
      <c r="B14" s="15">
        <v>200</v>
      </c>
      <c r="C14" s="15"/>
      <c r="D14" s="15">
        <f>20*1</f>
        <v>20</v>
      </c>
      <c r="E14" s="15"/>
    </row>
    <row r="15" spans="1:5" ht="12.75">
      <c r="A15" s="3" t="s">
        <v>9</v>
      </c>
      <c r="B15" s="15">
        <v>50</v>
      </c>
      <c r="C15" s="15"/>
      <c r="D15" s="15">
        <f>C11*0.005</f>
        <v>50</v>
      </c>
      <c r="E15" s="15"/>
    </row>
    <row r="16" spans="1:5" ht="12.75">
      <c r="A16" s="3" t="s">
        <v>10</v>
      </c>
      <c r="B16" s="15">
        <v>100</v>
      </c>
      <c r="C16" s="15"/>
      <c r="D16" s="15">
        <f>C11*0.002</f>
        <v>20</v>
      </c>
      <c r="E16" s="15"/>
    </row>
    <row r="17" spans="1:5" ht="12.75">
      <c r="A17" s="3" t="s">
        <v>11</v>
      </c>
      <c r="B17" s="15">
        <v>50</v>
      </c>
      <c r="C17" s="15"/>
      <c r="D17" s="15">
        <f>100*C9</f>
        <v>5</v>
      </c>
      <c r="E17" s="15"/>
    </row>
    <row r="18" spans="1:6" ht="12.75">
      <c r="A18" s="3" t="s">
        <v>12</v>
      </c>
      <c r="B18" s="15">
        <v>0</v>
      </c>
      <c r="C18" s="15"/>
      <c r="D18" s="15">
        <f>(10+0.05*200)*C8</f>
        <v>3</v>
      </c>
      <c r="E18" s="15"/>
      <c r="F18" t="s">
        <v>37</v>
      </c>
    </row>
    <row r="19" spans="1:6" ht="12.75">
      <c r="A19" s="3" t="s">
        <v>13</v>
      </c>
      <c r="B19" s="15"/>
      <c r="C19" s="15"/>
      <c r="D19" s="15">
        <v>10</v>
      </c>
      <c r="E19" s="15"/>
      <c r="F19" t="s">
        <v>18</v>
      </c>
    </row>
    <row r="20" spans="1:6" ht="13.5" thickBot="1">
      <c r="A20" s="4" t="s">
        <v>17</v>
      </c>
      <c r="B20" s="14">
        <f>SUM(B14:B19)</f>
        <v>400</v>
      </c>
      <c r="C20" s="14"/>
      <c r="D20" s="14">
        <f>SUM(D14:E19)</f>
        <v>108</v>
      </c>
      <c r="E20" s="14"/>
      <c r="F20" t="s">
        <v>19</v>
      </c>
    </row>
    <row r="23" ht="12.75">
      <c r="C23" t="s">
        <v>20</v>
      </c>
    </row>
    <row r="24" ht="12.75">
      <c r="C24" t="s">
        <v>21</v>
      </c>
    </row>
    <row r="26" spans="3:5" ht="12.75">
      <c r="C26" t="s">
        <v>35</v>
      </c>
      <c r="D26" s="2">
        <v>20</v>
      </c>
      <c r="E26" t="s">
        <v>26</v>
      </c>
    </row>
    <row r="27" spans="3:5" ht="12.75">
      <c r="C27" t="s">
        <v>22</v>
      </c>
      <c r="D27" s="2">
        <v>400</v>
      </c>
      <c r="E27" t="s">
        <v>25</v>
      </c>
    </row>
    <row r="28" spans="3:5" ht="12.75">
      <c r="C28" t="s">
        <v>28</v>
      </c>
      <c r="D28" s="5">
        <f>D26*C11</f>
        <v>200000</v>
      </c>
      <c r="E28" t="s">
        <v>23</v>
      </c>
    </row>
    <row r="29" spans="3:6" ht="12.75">
      <c r="C29" t="s">
        <v>33</v>
      </c>
      <c r="D29" s="2">
        <f>C11*0.01+8</f>
        <v>108</v>
      </c>
      <c r="E29" t="s">
        <v>24</v>
      </c>
      <c r="F29" t="s">
        <v>34</v>
      </c>
    </row>
    <row r="30" ht="13.5" thickBot="1">
      <c r="D30" s="2"/>
    </row>
    <row r="31" spans="3:5" ht="13.5" thickBot="1">
      <c r="C31" s="9" t="s">
        <v>27</v>
      </c>
      <c r="D31" s="10">
        <f>SQRT(2*D27/D26/D29)</f>
        <v>0.6085806194501846</v>
      </c>
      <c r="E31" s="11" t="s">
        <v>29</v>
      </c>
    </row>
    <row r="32" spans="3:5" ht="13.5" thickBot="1">
      <c r="C32" s="6" t="s">
        <v>30</v>
      </c>
      <c r="D32" s="12">
        <f>D31*D26</f>
        <v>12.171612389003691</v>
      </c>
      <c r="E32" s="11" t="s">
        <v>31</v>
      </c>
    </row>
    <row r="34" spans="3:6" ht="12.75">
      <c r="C34" s="13" t="s">
        <v>32</v>
      </c>
      <c r="D34" s="13"/>
      <c r="E34" s="13"/>
      <c r="F34" s="13"/>
    </row>
    <row r="35" spans="3:6" ht="12.75">
      <c r="C35" s="13" t="s">
        <v>36</v>
      </c>
      <c r="D35" s="13"/>
      <c r="E35" s="13"/>
      <c r="F35" s="13"/>
    </row>
    <row r="36" ht="12.75">
      <c r="C36" s="13" t="s">
        <v>38</v>
      </c>
    </row>
  </sheetData>
  <mergeCells count="16">
    <mergeCell ref="D18:E18"/>
    <mergeCell ref="D19:E19"/>
    <mergeCell ref="B13:C13"/>
    <mergeCell ref="D13:E13"/>
    <mergeCell ref="D14:E14"/>
    <mergeCell ref="D15:E15"/>
    <mergeCell ref="D20:E20"/>
    <mergeCell ref="B14:C14"/>
    <mergeCell ref="B15:C15"/>
    <mergeCell ref="B16:C16"/>
    <mergeCell ref="B17:C17"/>
    <mergeCell ref="B18:C18"/>
    <mergeCell ref="B19:C19"/>
    <mergeCell ref="B20:C20"/>
    <mergeCell ref="D16:E16"/>
    <mergeCell ref="D17:E17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dauphine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vallin</dc:creator>
  <cp:keywords/>
  <dc:description/>
  <cp:lastModifiedBy>philippe vallin</cp:lastModifiedBy>
  <dcterms:created xsi:type="dcterms:W3CDTF">2002-02-10T15:30:41Z</dcterms:created>
  <dcterms:modified xsi:type="dcterms:W3CDTF">2006-04-05T15:43:58Z</dcterms:modified>
  <cp:category/>
  <cp:version/>
  <cp:contentType/>
  <cp:contentStatus/>
</cp:coreProperties>
</file>