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2025" windowWidth="12120" windowHeight="8490" tabRatio="848" activeTab="0"/>
  </bookViews>
  <sheets>
    <sheet name="tarif euro" sheetId="1" r:id="rId1"/>
    <sheet name="tarif francs" sheetId="2" state="hidden" r:id="rId2"/>
    <sheet name="distance" sheetId="3" r:id="rId3"/>
    <sheet name="demande" sheetId="4" r:id="rId4"/>
    <sheet name="correction" sheetId="5" r:id="rId5"/>
    <sheet name="sol_fonction dist" sheetId="6" r:id="rId6"/>
    <sheet name="sol_coût_global" sheetId="7" r:id="rId7"/>
  </sheets>
  <definedNames>
    <definedName name="a">'sol_coût_global'!$M$3</definedName>
    <definedName name="b">'sol_coût_global'!$M$4</definedName>
    <definedName name="coef">'sol_coût_global'!$K$3:$L$11</definedName>
    <definedName name="distance">'distance'!$B$3:$N$96</definedName>
    <definedName name="euro">6.55957</definedName>
  </definedNames>
  <calcPr fullCalcOnLoad="1"/>
</workbook>
</file>

<file path=xl/comments4.xml><?xml version="1.0" encoding="utf-8"?>
<comments xmlns="http://schemas.openxmlformats.org/spreadsheetml/2006/main">
  <authors>
    <author>Philippe Vallin</author>
  </authors>
  <commentList>
    <comment ref="G3" authorId="0">
      <text>
        <r>
          <rPr>
            <b/>
            <sz val="8"/>
            <rFont val="Tahoma"/>
            <family val="0"/>
          </rPr>
          <t>Recherche de la distance entre l'origine et le départmt livré dans la table distance :</t>
        </r>
        <r>
          <rPr>
            <sz val="8"/>
            <rFont val="Tahoma"/>
            <family val="0"/>
          </rPr>
          <t xml:space="preserve">
=RECHERCHEV(D3;distance!$B$3:$N$30;13)</t>
        </r>
      </text>
    </comment>
  </commentList>
</comments>
</file>

<file path=xl/sharedStrings.xml><?xml version="1.0" encoding="utf-8"?>
<sst xmlns="http://schemas.openxmlformats.org/spreadsheetml/2006/main" count="819" uniqueCount="339">
  <si>
    <t>AIN</t>
  </si>
  <si>
    <t>SAVOIE</t>
  </si>
  <si>
    <t>AISNE</t>
  </si>
  <si>
    <t>ALLIER</t>
  </si>
  <si>
    <t>LPES HTES PROVENC</t>
  </si>
  <si>
    <t>HTES ALPES</t>
  </si>
  <si>
    <t>ALPES MARITIMES</t>
  </si>
  <si>
    <t>ARDECHE</t>
  </si>
  <si>
    <t>ARDENNES</t>
  </si>
  <si>
    <t>ARIEGES</t>
  </si>
  <si>
    <t>AUBE</t>
  </si>
  <si>
    <t>AUDE</t>
  </si>
  <si>
    <t>AVEYRON</t>
  </si>
  <si>
    <t>BOUCHES RHONE</t>
  </si>
  <si>
    <t>CALVADOS</t>
  </si>
  <si>
    <t>CANTAL</t>
  </si>
  <si>
    <t>CHARENTE</t>
  </si>
  <si>
    <t>CHARENTEMARITIME</t>
  </si>
  <si>
    <t>CHER</t>
  </si>
  <si>
    <t>CORREZE</t>
  </si>
  <si>
    <t>CORSE</t>
  </si>
  <si>
    <t>COTE D'OR</t>
  </si>
  <si>
    <t>COTE DU NORD</t>
  </si>
  <si>
    <t>CREUSE</t>
  </si>
  <si>
    <t>DORDOGNE</t>
  </si>
  <si>
    <t>DOUBS</t>
  </si>
  <si>
    <t>DROME</t>
  </si>
  <si>
    <t>EURE</t>
  </si>
  <si>
    <t>EURE ET LOIRE</t>
  </si>
  <si>
    <t>FINISTERE</t>
  </si>
  <si>
    <t>GARD</t>
  </si>
  <si>
    <t>MTE GARONNE</t>
  </si>
  <si>
    <t>GERS</t>
  </si>
  <si>
    <t>GIRONDE</t>
  </si>
  <si>
    <t>HERAULT</t>
  </si>
  <si>
    <t>ILE ET VILAINE</t>
  </si>
  <si>
    <t>INDRE</t>
  </si>
  <si>
    <t>INDRE ET LOIRE</t>
  </si>
  <si>
    <t>ISERE</t>
  </si>
  <si>
    <t>JURA</t>
  </si>
  <si>
    <t>LANDES</t>
  </si>
  <si>
    <t>LOIRE ET CHER</t>
  </si>
  <si>
    <t>LOIRE</t>
  </si>
  <si>
    <t>HTE LOIRE</t>
  </si>
  <si>
    <t>LOIRE ATLANTIOUESTG</t>
  </si>
  <si>
    <t>LOIRET</t>
  </si>
  <si>
    <t>LOT</t>
  </si>
  <si>
    <t>LOT ET GARONNE</t>
  </si>
  <si>
    <t>LOZERE</t>
  </si>
  <si>
    <t>MAINE ET LOIRE</t>
  </si>
  <si>
    <t>MANCHE</t>
  </si>
  <si>
    <t>MARNE</t>
  </si>
  <si>
    <t>HTE MARNE</t>
  </si>
  <si>
    <t>MAYENNE</t>
  </si>
  <si>
    <t>MEURTHE &amp;MOSELLE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</si>
  <si>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</si>
  <si>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</si>
  <si>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</si>
  <si>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</si>
  <si>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</si>
  <si>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</si>
  <si>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</si>
  <si>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</si>
  <si>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</si>
  <si>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YRENEES ATLANTIQU</t>
  </si>
  <si>
    <t>HTE PYRENEES</t>
  </si>
  <si>
    <t>PYRENEES ORIENTALE</t>
  </si>
  <si>
    <t>BAS RHIN</t>
  </si>
  <si>
    <t>HAUT RHIN</t>
  </si>
  <si>
    <t>RHONE</t>
  </si>
  <si>
    <t>HTE SAONE</t>
  </si>
  <si>
    <t>SAONE ET LOIRE</t>
  </si>
  <si>
    <t>SARTHE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</si>
  <si>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</si>
  <si>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</si>
  <si>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</si>
  <si>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</si>
  <si>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</si>
  <si>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</si>
  <si>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</si>
  <si>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</si>
  <si>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&amp;GARONNE</t>
  </si>
  <si>
    <t>Le21 /08/1998</t>
  </si>
  <si>
    <t xml:space="preserve"> TARIFS AU DEPART LIEUSAINT</t>
  </si>
  <si>
    <t>Forfait</t>
  </si>
  <si>
    <t>0-50 kg</t>
  </si>
  <si>
    <t>51-100 kg</t>
  </si>
  <si>
    <t>101-300 kg</t>
  </si>
  <si>
    <t>Prix à la tonne</t>
  </si>
  <si>
    <t>101 - 300kg</t>
  </si>
  <si>
    <t>301-400kg</t>
  </si>
  <si>
    <t>1t</t>
  </si>
  <si>
    <t>2t-3t</t>
  </si>
  <si>
    <t>3t- 5t</t>
  </si>
  <si>
    <t>5t -7t</t>
  </si>
  <si>
    <t>7t - 10t</t>
  </si>
  <si>
    <t>10t - 15 t</t>
  </si>
  <si>
    <t>15t-20t</t>
  </si>
  <si>
    <t>20t-23t</t>
  </si>
  <si>
    <t>23t-25t</t>
  </si>
  <si>
    <t>MARSEILLE</t>
  </si>
  <si>
    <t>BREST</t>
  </si>
  <si>
    <t>TOULOUSE</t>
  </si>
  <si>
    <t>BORDEAUX</t>
  </si>
  <si>
    <t>RENNES</t>
  </si>
  <si>
    <t>ORLEANS</t>
  </si>
  <si>
    <t>NANCY</t>
  </si>
  <si>
    <t>LILLE</t>
  </si>
  <si>
    <t>STRASBOURG</t>
  </si>
  <si>
    <t>LYON</t>
  </si>
  <si>
    <t>MELUN</t>
  </si>
  <si>
    <t>VERSAILLES</t>
  </si>
  <si>
    <t>CORBEIL</t>
  </si>
  <si>
    <t>NANTERRE</t>
  </si>
  <si>
    <t>BOBIGNY</t>
  </si>
  <si>
    <t>CRETEIL</t>
  </si>
  <si>
    <t>PONTOISE</t>
  </si>
  <si>
    <t>BOURG</t>
  </si>
  <si>
    <t>LAON</t>
  </si>
  <si>
    <t>VICHY</t>
  </si>
  <si>
    <t>DIGNE</t>
  </si>
  <si>
    <t>GAP</t>
  </si>
  <si>
    <t>NICE</t>
  </si>
  <si>
    <t>PRIVAS</t>
  </si>
  <si>
    <t>CHARLEVILLE</t>
  </si>
  <si>
    <t>FOIX</t>
  </si>
  <si>
    <t>TROYES</t>
  </si>
  <si>
    <t>CARCASSONNE</t>
  </si>
  <si>
    <t>RODEZ</t>
  </si>
  <si>
    <t>CAEN</t>
  </si>
  <si>
    <t>AURILLAC</t>
  </si>
  <si>
    <t>ANGOULEME</t>
  </si>
  <si>
    <t>LA ROCHELLE</t>
  </si>
  <si>
    <t>BOURGES</t>
  </si>
  <si>
    <t>TULLE</t>
  </si>
  <si>
    <t>BASTIA</t>
  </si>
  <si>
    <t>DIJON</t>
  </si>
  <si>
    <t>ST BRIEUC</t>
  </si>
  <si>
    <t>GUERET</t>
  </si>
  <si>
    <t>PERIGUEUX</t>
  </si>
  <si>
    <t>BESANCON</t>
  </si>
  <si>
    <t>VALENCE</t>
  </si>
  <si>
    <t>EVREUX</t>
  </si>
  <si>
    <t>CHARTRES</t>
  </si>
  <si>
    <t>NIMES</t>
  </si>
  <si>
    <t>AUCH</t>
  </si>
  <si>
    <t>MONTPELLIER</t>
  </si>
  <si>
    <t>CHATEAUROUX</t>
  </si>
  <si>
    <t>TOURS</t>
  </si>
  <si>
    <t>GRENOBLE</t>
  </si>
  <si>
    <t>DOLE</t>
  </si>
  <si>
    <t>MONT DE MARSAN</t>
  </si>
  <si>
    <t>BLOIS</t>
  </si>
  <si>
    <t>ST ETIENNE</t>
  </si>
  <si>
    <t>LE PUY</t>
  </si>
  <si>
    <t>NANTES</t>
  </si>
  <si>
    <t>CAHORS</t>
  </si>
  <si>
    <t>AGEN</t>
  </si>
  <si>
    <t>MENDE</t>
  </si>
  <si>
    <t>ANGERS</t>
  </si>
  <si>
    <t>CHERBOURG</t>
  </si>
  <si>
    <t>REIMS</t>
  </si>
  <si>
    <t>CHAUMONT</t>
  </si>
  <si>
    <t>LAVAL</t>
  </si>
  <si>
    <t>BAR LE DUC</t>
  </si>
  <si>
    <t>VANNES</t>
  </si>
  <si>
    <t>METZ</t>
  </si>
  <si>
    <t>NEVERS</t>
  </si>
  <si>
    <t>BEAUVAIS</t>
  </si>
  <si>
    <t>ALENCON</t>
  </si>
  <si>
    <t>ARRAS</t>
  </si>
  <si>
    <t>CLERMONT</t>
  </si>
  <si>
    <t>PAU</t>
  </si>
  <si>
    <t>TARBES</t>
  </si>
  <si>
    <t>PERPIGNAN</t>
  </si>
  <si>
    <t>COLMAR</t>
  </si>
  <si>
    <t>VESOUL</t>
  </si>
  <si>
    <t>MACON</t>
  </si>
  <si>
    <t>LE MANS</t>
  </si>
  <si>
    <t>CHAMBERY</t>
  </si>
  <si>
    <t>ANNECY</t>
  </si>
  <si>
    <t>ROUEN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</si>
  <si>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</si>
  <si>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</si>
  <si>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</si>
  <si>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</si>
  <si>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</si>
  <si>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</si>
  <si>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</si>
  <si>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</si>
  <si>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</si>
  <si>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AUXERRE</t>
  </si>
  <si>
    <t>BELFORT</t>
  </si>
  <si>
    <t>Code client</t>
  </si>
  <si>
    <t>Raison 
sociale</t>
  </si>
  <si>
    <t>Ville</t>
  </si>
  <si>
    <t xml:space="preserve">COMPT MOD BADIN DEFFOREY      </t>
  </si>
  <si>
    <t xml:space="preserve">LAGNIEU                   </t>
  </si>
  <si>
    <t xml:space="preserve">ENT CARREFOUR PONT DE VEYLE   </t>
  </si>
  <si>
    <t xml:space="preserve">PONT DE VEYLE             </t>
  </si>
  <si>
    <t xml:space="preserve">SA SCG ENT 036 EPICERIE AB    </t>
  </si>
  <si>
    <t xml:space="preserve">CHATEAU THIERRY CEDEX     </t>
  </si>
  <si>
    <t xml:space="preserve">SCACENTRE YZEURE              </t>
  </si>
  <si>
    <t xml:space="preserve">YZEURE                    </t>
  </si>
  <si>
    <t xml:space="preserve">LOGIDIS SNC                   </t>
  </si>
  <si>
    <t xml:space="preserve">SALON DE PROVENCE         </t>
  </si>
  <si>
    <t xml:space="preserve">CASINO FRANCE SNC ENT AIX 1   </t>
  </si>
  <si>
    <t xml:space="preserve">AIX EN PROVENCE           </t>
  </si>
  <si>
    <t xml:space="preserve">SCA NORMANDE                  </t>
  </si>
  <si>
    <t xml:space="preserve">LISIEUX                   </t>
  </si>
  <si>
    <t xml:space="preserve">CARPIQUET                 </t>
  </si>
  <si>
    <t xml:space="preserve">SCACHAP                       </t>
  </si>
  <si>
    <t xml:space="preserve">RUFFEC                    </t>
  </si>
  <si>
    <t xml:space="preserve">COOP ATLANTIQUE               </t>
  </si>
  <si>
    <t xml:space="preserve">SAINTES CEDEX             </t>
  </si>
  <si>
    <t xml:space="preserve">CASINO FRANCE SNC GRDES SURF  </t>
  </si>
  <si>
    <t xml:space="preserve">BESANCON                  </t>
  </si>
  <si>
    <t xml:space="preserve">SCARMOR LE RELECQ             </t>
  </si>
  <si>
    <t xml:space="preserve">LANDERNEAU                </t>
  </si>
  <si>
    <t xml:space="preserve">SOCAMIL ENTREPOT ROQUES       </t>
  </si>
  <si>
    <t xml:space="preserve">PORTET SUR GARONNE        </t>
  </si>
  <si>
    <t xml:space="preserve">CASINO FRANCE SNC GDES SURF   </t>
  </si>
  <si>
    <t xml:space="preserve">FENOUILLET                </t>
  </si>
  <si>
    <t>SOCAMIL ENTREPOT TOURNEFEUILLE</t>
  </si>
  <si>
    <t xml:space="preserve">TOURNEFEUILLE             </t>
  </si>
  <si>
    <t xml:space="preserve">LOGIDIS S.O TARBES            </t>
  </si>
  <si>
    <t xml:space="preserve">COLOMIERS                 </t>
  </si>
  <si>
    <t xml:space="preserve">SYSTEME U /LANGON             </t>
  </si>
  <si>
    <t xml:space="preserve">LANGON                    </t>
  </si>
  <si>
    <t xml:space="preserve">ENT CARREFOUR BASSENS         </t>
  </si>
  <si>
    <t xml:space="preserve">BASSENS                   </t>
  </si>
  <si>
    <t xml:space="preserve">SCASO                         </t>
  </si>
  <si>
    <t xml:space="preserve">CESTAS                    </t>
  </si>
  <si>
    <t xml:space="preserve">ENTREPOT VENDARGUES V1        </t>
  </si>
  <si>
    <t xml:space="preserve">VENDARGUES                </t>
  </si>
  <si>
    <t xml:space="preserve">C.M. ECONOMIQUES DE RENNES    </t>
  </si>
  <si>
    <t xml:space="preserve">CESSON SEVIGNE            </t>
  </si>
  <si>
    <t xml:space="preserve">AUCHAN FRANCE ENTREPOT PGC    </t>
  </si>
  <si>
    <t xml:space="preserve">ST PIERRE DES CORPS       </t>
  </si>
  <si>
    <t xml:space="preserve">ENT CARREFOUR ST QUENTIN      </t>
  </si>
  <si>
    <t xml:space="preserve">ST QUENTIN FALLAVIER      </t>
  </si>
  <si>
    <t xml:space="preserve">SOCARA                        </t>
  </si>
  <si>
    <t xml:space="preserve">HYPARLO                       </t>
  </si>
  <si>
    <t xml:space="preserve">SCALANDES                     </t>
  </si>
  <si>
    <t xml:space="preserve">MONT DE MARSAN            </t>
  </si>
  <si>
    <t xml:space="preserve">SCA OUEST                     </t>
  </si>
  <si>
    <t xml:space="preserve">ST ETIENNE DE MONTLUC     </t>
  </si>
  <si>
    <t xml:space="preserve">SYSTEME U / CLEO              </t>
  </si>
  <si>
    <t xml:space="preserve">ANGERS                    </t>
  </si>
  <si>
    <t xml:space="preserve">CORA PLATE FORME LUDRES       </t>
  </si>
  <si>
    <t xml:space="preserve">LUDRES                    </t>
  </si>
  <si>
    <t xml:space="preserve">CASINO FRANCE                 </t>
  </si>
  <si>
    <t xml:space="preserve">LANESTER                  </t>
  </si>
  <si>
    <t xml:space="preserve">LOGIDIS SIN LE NOBLE          </t>
  </si>
  <si>
    <t xml:space="preserve">SIN LE NOBLE              </t>
  </si>
  <si>
    <t xml:space="preserve">SA DES MARCH.USINE AUCHAN     </t>
  </si>
  <si>
    <t xml:space="preserve">LESQUIN                   </t>
  </si>
  <si>
    <t xml:space="preserve">COMPTOIRS MODERNES UNION CLE  </t>
  </si>
  <si>
    <t xml:space="preserve">CREPY EN VALOIS           </t>
  </si>
  <si>
    <t xml:space="preserve">CATTEAU                       </t>
  </si>
  <si>
    <t xml:space="preserve">AIRE SUR LA LYS           </t>
  </si>
  <si>
    <t xml:space="preserve">SCAPARTOIS                    </t>
  </si>
  <si>
    <t xml:space="preserve">TILLOY LES MOFFLAINES     </t>
  </si>
  <si>
    <t xml:space="preserve">ENT CARREFOUR LENS            </t>
  </si>
  <si>
    <t xml:space="preserve">LENS                      </t>
  </si>
  <si>
    <t xml:space="preserve">STE DISTRIBUTION DU CENTRE    </t>
  </si>
  <si>
    <t xml:space="preserve">COURNON D AUVERGNE.CEDEX  </t>
  </si>
  <si>
    <t xml:space="preserve">ENTREPOT MONDIA               </t>
  </si>
  <si>
    <t xml:space="preserve">STRASBOURG                </t>
  </si>
  <si>
    <t>COOP D ALSACE ENT.DE REICHSTET</t>
  </si>
  <si>
    <t xml:space="preserve">REICHSTETT                </t>
  </si>
  <si>
    <t xml:space="preserve">DUTTLENHEIM               </t>
  </si>
  <si>
    <t xml:space="preserve">ENTREPOT PGC MEYZIEU          </t>
  </si>
  <si>
    <t xml:space="preserve">MEYZIEU                   </t>
  </si>
  <si>
    <t xml:space="preserve">C.M ECONOMIQUES DE NORMANDIE  </t>
  </si>
  <si>
    <t xml:space="preserve">LE MANS                   </t>
  </si>
  <si>
    <t xml:space="preserve">ENT CARREFOUR LE MANS         </t>
  </si>
  <si>
    <t xml:space="preserve">CASINO FRANCE SNC             </t>
  </si>
  <si>
    <t xml:space="preserve">CHAMBERY                  </t>
  </si>
  <si>
    <t xml:space="preserve">LIEUSAINT                 </t>
  </si>
  <si>
    <t xml:space="preserve">SCADIF  SAVIGNY               </t>
  </si>
  <si>
    <t xml:space="preserve">SAVIGNY LE TEMPLE         </t>
  </si>
  <si>
    <t>ENT CARREFOUR CROISSY BEAUBOUR</t>
  </si>
  <si>
    <t xml:space="preserve">CROISSY BEAUBOURG         </t>
  </si>
  <si>
    <t xml:space="preserve">AUCHAN DDF                    </t>
  </si>
  <si>
    <t xml:space="preserve">EMERAINVILLE              </t>
  </si>
  <si>
    <t xml:space="preserve">D.D.F RUCHE PICARDE           </t>
  </si>
  <si>
    <t xml:space="preserve">AILLY SUR SOMME           </t>
  </si>
  <si>
    <t xml:space="preserve">CORA                          </t>
  </si>
  <si>
    <t xml:space="preserve">ROYE                      </t>
  </si>
  <si>
    <t xml:space="preserve">LECASUD                       </t>
  </si>
  <si>
    <t xml:space="preserve">LE LUC                    </t>
  </si>
  <si>
    <t xml:space="preserve">AUCHAN CAVAIL.2 - ENTR NDS    </t>
  </si>
  <si>
    <t xml:space="preserve">CAVAILLON                 </t>
  </si>
  <si>
    <t xml:space="preserve">ENT CARREFOUR CAVAILLON       </t>
  </si>
  <si>
    <t xml:space="preserve">SCHIEVER DISTRIBUTION         </t>
  </si>
  <si>
    <t xml:space="preserve">AVALLON                   </t>
  </si>
  <si>
    <t xml:space="preserve">ENT CARREFOUR CORBEIL         </t>
  </si>
  <si>
    <t xml:space="preserve">CORBEIL ESSONNES          </t>
  </si>
  <si>
    <t xml:space="preserve">D.D.F. PARIS BRETIGNY         </t>
  </si>
  <si>
    <t xml:space="preserve">BRETIGNY SUR ORGE         </t>
  </si>
  <si>
    <t xml:space="preserve">DIAPAR                        </t>
  </si>
  <si>
    <t xml:space="preserve">CHILLY MAZARIN            </t>
  </si>
  <si>
    <t xml:space="preserve">ENT CARREFOUR SANTENY         </t>
  </si>
  <si>
    <t xml:space="preserve">SANTENY                   </t>
  </si>
  <si>
    <t xml:space="preserve"> TARIFS AU DEPART LIEUSAINT 77</t>
  </si>
  <si>
    <t>code postal</t>
  </si>
  <si>
    <t>distance de 77</t>
  </si>
  <si>
    <t>401-999 kg</t>
  </si>
  <si>
    <t xml:space="preserve">Activité Détergents 07 : Mois de mars </t>
  </si>
  <si>
    <t>dépt</t>
  </si>
  <si>
    <t>Tonnage brut
livré</t>
  </si>
  <si>
    <t>101-300</t>
  </si>
  <si>
    <t>301-400</t>
  </si>
  <si>
    <t>401-999</t>
  </si>
  <si>
    <t>1t-2t</t>
  </si>
  <si>
    <t>3t-5t</t>
  </si>
  <si>
    <t>5t-7t</t>
  </si>
  <si>
    <t>7t-10t</t>
  </si>
  <si>
    <t>10t-15t</t>
  </si>
  <si>
    <t>23-25</t>
  </si>
  <si>
    <r>
      <t>l</t>
    </r>
    <r>
      <rPr>
        <sz val="9"/>
        <rFont val="Times New Roman"/>
        <family val="1"/>
      </rPr>
      <t>t</t>
    </r>
  </si>
  <si>
    <t>Seuil sup kg</t>
  </si>
  <si>
    <t>PP kg</t>
  </si>
  <si>
    <t>département</t>
  </si>
  <si>
    <t>distance de melun</t>
  </si>
  <si>
    <t>coût cam. Complet F/t</t>
  </si>
  <si>
    <t>La corse (20) doit être exclue pour la régression</t>
  </si>
  <si>
    <t>Raison sociale</t>
  </si>
  <si>
    <t>Total</t>
  </si>
  <si>
    <r>
      <t xml:space="preserve">coeff </t>
    </r>
    <r>
      <rPr>
        <sz val="10"/>
        <rFont val="Symbol"/>
        <family val="1"/>
      </rPr>
      <t>l</t>
    </r>
    <r>
      <rPr>
        <sz val="10"/>
        <rFont val="Arial"/>
        <family val="0"/>
      </rPr>
      <t>t</t>
    </r>
  </si>
  <si>
    <t>table coef</t>
  </si>
  <si>
    <t>coût unitaire €/t</t>
  </si>
  <si>
    <t>coût total k€</t>
  </si>
  <si>
    <t>coût cam. Complet €/t</t>
  </si>
  <si>
    <t>Prix à la tonne (€/t)</t>
  </si>
  <si>
    <t>€/t</t>
  </si>
  <si>
    <t>b</t>
  </si>
  <si>
    <t>a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</si>
</sst>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0.00000"/>
    <numFmt numFmtId="170" formatCode="0.0000"/>
    <numFmt numFmtId="171" formatCode="dd/mm/yyyy"/>
  </numFmts>
  <fonts count="21">
    <font>
      <sz val="10"/>
      <name val="Arial"/>
      <family val="0"/>
    </font>
    <font>
      <b/>
      <sz val="10"/>
      <name val="Arial"/>
      <family val="2"/>
    </font>
    <font>
      <sz val="6"/>
      <name val="Helv"/>
      <family val="0"/>
    </font>
    <font>
      <b/>
      <sz val="6"/>
      <name val="Helv"/>
      <family val="0"/>
    </font>
    <font>
      <b/>
      <sz val="6"/>
      <color indexed="10"/>
      <name val="Helv"/>
      <family val="0"/>
    </font>
    <font>
      <b/>
      <sz val="8"/>
      <name val="Helvetica"/>
      <family val="0"/>
    </font>
    <font>
      <sz val="8"/>
      <name val="Helvetica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9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2" borderId="15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65" fontId="5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2" fillId="4" borderId="0" xfId="0" applyFont="1" applyFill="1" applyAlignment="1">
      <alignment/>
    </xf>
    <xf numFmtId="0" fontId="3" fillId="4" borderId="10" xfId="0" applyNumberFormat="1" applyFont="1" applyFill="1" applyBorder="1" applyAlignment="1">
      <alignment/>
    </xf>
    <xf numFmtId="0" fontId="2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" fontId="14" fillId="0" borderId="16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0" fontId="0" fillId="0" borderId="8" xfId="0" applyBorder="1" applyAlignment="1">
      <alignment/>
    </xf>
    <xf numFmtId="0" fontId="0" fillId="0" borderId="6" xfId="0" applyFill="1" applyBorder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coût unitaire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93"/>
          <c:w val="0.88475"/>
          <c:h val="0.673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'sol_fonction dist'!$B$2:$B$82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'sol_fonction dist'!$D$2:$D$82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07950"/>
        <c:crosses val="autoZero"/>
        <c:crossBetween val="midCat"/>
        <c:dispUnits/>
      </c:valAx>
      <c:valAx>
        <c:axId val="164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€/t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5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28575</xdr:rowOff>
    </xdr:from>
    <xdr:to>
      <xdr:col>9</xdr:col>
      <xdr:colOff>742950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2886075" y="3267075"/>
        <a:ext cx="37242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2" max="2" width="21.140625" style="0" customWidth="1"/>
    <col min="7" max="17" width="10.00390625" style="0" customWidth="1"/>
    <col min="18" max="18" width="9.57421875" style="0" customWidth="1"/>
  </cols>
  <sheetData>
    <row r="1" spans="1:17" ht="12.75">
      <c r="A1" s="43" t="s">
        <v>305</v>
      </c>
      <c r="C1" s="2" t="s">
        <v>84</v>
      </c>
      <c r="D1" s="3" t="s">
        <v>84</v>
      </c>
      <c r="E1" s="4" t="s">
        <v>84</v>
      </c>
      <c r="F1" s="2"/>
      <c r="G1" s="3"/>
      <c r="H1" s="3" t="s">
        <v>335</v>
      </c>
      <c r="I1" s="3"/>
      <c r="J1" s="3"/>
      <c r="K1" s="3"/>
      <c r="L1" s="3"/>
      <c r="M1" s="3"/>
      <c r="N1" s="3"/>
      <c r="O1" s="3"/>
      <c r="P1" s="3"/>
      <c r="Q1" s="4"/>
    </row>
    <row r="2" spans="3:17" s="8" customFormat="1" ht="13.5" thickBot="1">
      <c r="C2" s="9" t="s">
        <v>85</v>
      </c>
      <c r="D2" s="10" t="s">
        <v>86</v>
      </c>
      <c r="E2" s="11" t="s">
        <v>87</v>
      </c>
      <c r="F2" s="9" t="s">
        <v>89</v>
      </c>
      <c r="G2" s="10" t="s">
        <v>90</v>
      </c>
      <c r="H2" s="10" t="s">
        <v>308</v>
      </c>
      <c r="I2" s="10" t="s">
        <v>91</v>
      </c>
      <c r="J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1" t="s">
        <v>99</v>
      </c>
    </row>
    <row r="3" spans="3:5" ht="12.75">
      <c r="C3" s="5"/>
      <c r="D3" s="6"/>
      <c r="E3" s="7"/>
    </row>
    <row r="4" spans="1:17" ht="12.75">
      <c r="A4">
        <v>1</v>
      </c>
      <c r="B4" t="s">
        <v>0</v>
      </c>
      <c r="C4" s="12">
        <f>IF('tarif francs'!C4&gt;0,ROUND('tarif francs'!C4/euro,2),"")</f>
        <v>14.64</v>
      </c>
      <c r="D4" s="12">
        <f>IF('tarif francs'!D4&gt;0,ROUND('tarif francs'!D4/euro,2),"")</f>
        <v>18.75</v>
      </c>
      <c r="E4" s="12">
        <f>IF('tarif francs'!E4&gt;0,ROUND('tarif francs'!E4/euro,2),"")</f>
      </c>
      <c r="F4" s="12">
        <f>IF('tarif francs'!F4&gt;0,ROUND('tarif francs'!F4/euro,2),"")</f>
        <v>164.64</v>
      </c>
      <c r="G4" s="12">
        <f>IF('tarif francs'!G4&gt;0,ROUND('tarif francs'!G4/euro,2),"")</f>
        <v>164.64</v>
      </c>
      <c r="H4" s="12">
        <f>IF('tarif francs'!H4&gt;0,ROUND('tarif francs'!H4/euro,2),"")</f>
        <v>149.4</v>
      </c>
      <c r="I4" s="12">
        <f>IF('tarif francs'!I4&gt;0,ROUND('tarif francs'!I4/euro,2),"")</f>
        <v>103.67</v>
      </c>
      <c r="J4" s="12">
        <f>IF('tarif francs'!J4&gt;0,ROUND('tarif francs'!J4/euro,2),"")</f>
        <v>48.33</v>
      </c>
      <c r="K4" s="12">
        <f>IF('tarif francs'!K4&gt;0,ROUND('tarif francs'!K4/euro,2),"")</f>
        <v>38.72</v>
      </c>
      <c r="L4" s="12">
        <f>IF('tarif francs'!L4&gt;0,ROUND('tarif francs'!L4/euro,2),"")</f>
        <v>33.08</v>
      </c>
      <c r="M4" s="12">
        <f>IF('tarif francs'!M4&gt;0,ROUND('tarif francs'!M4/euro,2),"")</f>
        <v>28.05</v>
      </c>
      <c r="N4" s="12">
        <f>IF('tarif francs'!N4&gt;0,ROUND('tarif francs'!N4/euro,2),"")</f>
        <v>24.09</v>
      </c>
      <c r="O4" s="12">
        <f>IF('tarif francs'!O4&gt;0,ROUND('tarif francs'!O4/euro,2),"")</f>
        <v>22.41</v>
      </c>
      <c r="P4" s="12">
        <f>IF('tarif francs'!P4&gt;0,ROUND('tarif francs'!P4/euro,2),"")</f>
        <v>21.34</v>
      </c>
      <c r="Q4" s="12">
        <f>IF('tarif francs'!Q4&gt;0,ROUND('tarif francs'!Q4/euro,2),"")</f>
        <v>20.73</v>
      </c>
    </row>
    <row r="5" spans="1:17" ht="12.75">
      <c r="A5">
        <v>2</v>
      </c>
      <c r="B5" t="s">
        <v>2</v>
      </c>
      <c r="C5" s="12">
        <f>IF('tarif francs'!C5&gt;0,ROUND('tarif francs'!C5/euro,2),"")</f>
        <v>7.32</v>
      </c>
      <c r="D5" s="12">
        <f>IF('tarif francs'!D5&gt;0,ROUND('tarif francs'!D5/euro,2),"")</f>
        <v>7.32</v>
      </c>
      <c r="E5" s="12">
        <f>IF('tarif francs'!E5&gt;0,ROUND('tarif francs'!E5/euro,2),"")</f>
      </c>
      <c r="F5" s="12">
        <f>IF('tarif francs'!F5&gt;0,ROUND('tarif francs'!F5/euro,2),"")</f>
        <v>73.18</v>
      </c>
      <c r="G5" s="12">
        <f>IF('tarif francs'!G5&gt;0,ROUND('tarif francs'!G5/euro,2),"")</f>
        <v>73.18</v>
      </c>
      <c r="H5" s="12">
        <f>IF('tarif francs'!H5&gt;0,ROUND('tarif francs'!H5/euro,2),"")</f>
        <v>73.18</v>
      </c>
      <c r="I5" s="12">
        <f>IF('tarif francs'!I5&gt;0,ROUND('tarif francs'!I5/euro,2),"")</f>
        <v>58.54</v>
      </c>
      <c r="J5" s="12">
        <f>IF('tarif francs'!J5&gt;0,ROUND('tarif francs'!J5/euro,2),"")</f>
        <v>35.22</v>
      </c>
      <c r="K5" s="12">
        <f>IF('tarif francs'!K5&gt;0,ROUND('tarif francs'!K5/euro,2),"")</f>
        <v>25.46</v>
      </c>
      <c r="L5" s="12">
        <f>IF('tarif francs'!L5&gt;0,ROUND('tarif francs'!L5/euro,2),"")</f>
        <v>21.34</v>
      </c>
      <c r="M5" s="12">
        <f>IF('tarif francs'!M5&gt;0,ROUND('tarif francs'!M5/euro,2),"")</f>
        <v>17.99</v>
      </c>
      <c r="N5" s="12">
        <f>IF('tarif francs'!N5&gt;0,ROUND('tarif francs'!N5/euro,2),"")</f>
        <v>15.4</v>
      </c>
      <c r="O5" s="12">
        <f>IF('tarif francs'!O5&gt;0,ROUND('tarif francs'!O5/euro,2),"")</f>
        <v>14.33</v>
      </c>
      <c r="P5" s="12">
        <f>IF('tarif francs'!P5&gt;0,ROUND('tarif francs'!P5/euro,2),"")</f>
        <v>13.57</v>
      </c>
      <c r="Q5" s="12">
        <f>IF('tarif francs'!Q5&gt;0,ROUND('tarif francs'!Q5/euro,2),"")</f>
        <v>13.26</v>
      </c>
    </row>
    <row r="6" spans="1:17" ht="12.75">
      <c r="A6">
        <v>3</v>
      </c>
      <c r="B6" t="s">
        <v>3</v>
      </c>
      <c r="C6" s="12">
        <f>IF('tarif francs'!C6&gt;0,ROUND('tarif francs'!C6/euro,2),"")</f>
        <v>36.13</v>
      </c>
      <c r="D6" s="12">
        <f>IF('tarif francs'!D6&gt;0,ROUND('tarif francs'!D6/euro,2),"")</f>
        <v>36.13</v>
      </c>
      <c r="E6" s="12">
        <f>IF('tarif francs'!E6&gt;0,ROUND('tarif francs'!E6/euro,2),"")</f>
        <v>36.13</v>
      </c>
      <c r="F6" s="12">
        <f>IF('tarif francs'!F6&gt;0,ROUND('tarif francs'!F6/euro,2),"")</f>
      </c>
      <c r="G6" s="12">
        <f>IF('tarif francs'!G6&gt;0,ROUND('tarif francs'!G6/euro,2),"")</f>
        <v>120.43</v>
      </c>
      <c r="H6" s="12">
        <f>IF('tarif francs'!H6&gt;0,ROUND('tarif francs'!H6/euro,2),"")</f>
        <v>120.43</v>
      </c>
      <c r="I6" s="12">
        <f>IF('tarif francs'!I6&gt;0,ROUND('tarif francs'!I6/euro,2),"")</f>
        <v>52.29</v>
      </c>
      <c r="J6" s="12">
        <f>IF('tarif francs'!J6&gt;0,ROUND('tarif francs'!J6/euro,2),"")</f>
        <v>38.42</v>
      </c>
      <c r="K6" s="12">
        <f>IF('tarif francs'!K6&gt;0,ROUND('tarif francs'!K6/euro,2),"")</f>
        <v>30.64</v>
      </c>
      <c r="L6" s="12">
        <f>IF('tarif francs'!L6&gt;0,ROUND('tarif francs'!L6/euro,2),"")</f>
        <v>26.22</v>
      </c>
      <c r="M6" s="12">
        <f>IF('tarif francs'!M6&gt;0,ROUND('tarif francs'!M6/euro,2),"")</f>
        <v>22.41</v>
      </c>
      <c r="N6" s="12">
        <f>IF('tarif francs'!N6&gt;0,ROUND('tarif francs'!N6/euro,2),"")</f>
        <v>19.21</v>
      </c>
      <c r="O6" s="12">
        <f>IF('tarif francs'!O6&gt;0,ROUND('tarif francs'!O6/euro,2),"")</f>
        <v>17.84</v>
      </c>
      <c r="P6" s="12">
        <f>IF('tarif francs'!P6&gt;0,ROUND('tarif francs'!P6/euro,2),"")</f>
        <v>16.92</v>
      </c>
      <c r="Q6" s="12">
        <f>IF('tarif francs'!Q6&gt;0,ROUND('tarif francs'!Q6/euro,2),"")</f>
        <v>16.62</v>
      </c>
    </row>
    <row r="7" spans="1:17" ht="12.75">
      <c r="A7">
        <v>4</v>
      </c>
      <c r="B7" t="s">
        <v>4</v>
      </c>
      <c r="C7" s="12">
        <f>IF('tarif francs'!C7&gt;0,ROUND('tarif francs'!C7/euro,2),"")</f>
        <v>19.81</v>
      </c>
      <c r="D7" s="12">
        <f>IF('tarif francs'!D7&gt;0,ROUND('tarif francs'!D7/euro,2),"")</f>
        <v>19.81</v>
      </c>
      <c r="E7" s="12">
        <f>IF('tarif francs'!E7&gt;0,ROUND('tarif francs'!E7/euro,2),"")</f>
      </c>
      <c r="F7" s="12">
        <f>IF('tarif francs'!F7&gt;0,ROUND('tarif francs'!F7/euro,2),"")</f>
        <v>198.18</v>
      </c>
      <c r="G7" s="12">
        <f>IF('tarif francs'!G7&gt;0,ROUND('tarif francs'!G7/euro,2),"")</f>
        <v>198.18</v>
      </c>
      <c r="H7" s="12">
        <f>IF('tarif francs'!H7&gt;0,ROUND('tarif francs'!H7/euro,2),"")</f>
        <v>198.18</v>
      </c>
      <c r="I7" s="12">
        <f>IF('tarif francs'!I7&gt;0,ROUND('tarif francs'!I7/euro,2),"")</f>
        <v>158.39</v>
      </c>
      <c r="J7" s="12">
        <f>IF('tarif francs'!J7&gt;0,ROUND('tarif francs'!J7/euro,2),"")</f>
        <v>105.8</v>
      </c>
      <c r="K7" s="12">
        <f>IF('tarif francs'!K7&gt;0,ROUND('tarif francs'!K7/euro,2),"")</f>
        <v>76.38</v>
      </c>
      <c r="L7" s="12">
        <f>IF('tarif francs'!L7&gt;0,ROUND('tarif francs'!L7/euro,2),"")</f>
        <v>64.18</v>
      </c>
      <c r="M7" s="12">
        <f>IF('tarif francs'!M7&gt;0,ROUND('tarif francs'!M7/euro,2),"")</f>
        <v>53.81</v>
      </c>
      <c r="N7" s="12">
        <f>IF('tarif francs'!N7&gt;0,ROUND('tarif francs'!N7/euro,2),"")</f>
        <v>46.34</v>
      </c>
      <c r="O7" s="12">
        <f>IF('tarif francs'!O7&gt;0,ROUND('tarif francs'!O7/euro,2),"")</f>
        <v>42.99</v>
      </c>
      <c r="P7" s="12">
        <f>IF('tarif francs'!P7&gt;0,ROUND('tarif francs'!P7/euro,2),"")</f>
        <v>40.86</v>
      </c>
      <c r="Q7" s="12">
        <f>IF('tarif francs'!Q7&gt;0,ROUND('tarif francs'!Q7/euro,2),"")</f>
        <v>39.94</v>
      </c>
    </row>
    <row r="8" spans="1:17" ht="12.75">
      <c r="A8">
        <v>5</v>
      </c>
      <c r="B8" t="s">
        <v>5</v>
      </c>
      <c r="C8" s="12">
        <f>IF('tarif francs'!C8&gt;0,ROUND('tarif francs'!C8/euro,2),"")</f>
        <v>17.98</v>
      </c>
      <c r="D8" s="12">
        <f>IF('tarif francs'!D8&gt;0,ROUND('tarif francs'!D8/euro,2),"")</f>
        <v>17.98</v>
      </c>
      <c r="E8" s="12">
        <f>IF('tarif francs'!E8&gt;0,ROUND('tarif francs'!E8/euro,2),"")</f>
      </c>
      <c r="F8" s="12">
        <f>IF('tarif francs'!F8&gt;0,ROUND('tarif francs'!F8/euro,2),"")</f>
        <v>179.89</v>
      </c>
      <c r="G8" s="12">
        <f>IF('tarif francs'!G8&gt;0,ROUND('tarif francs'!G8/euro,2),"")</f>
        <v>179.89</v>
      </c>
      <c r="H8" s="12">
        <f>IF('tarif francs'!H8&gt;0,ROUND('tarif francs'!H8/euro,2),"")</f>
        <v>179.89</v>
      </c>
      <c r="I8" s="12">
        <f>IF('tarif francs'!I8&gt;0,ROUND('tarif francs'!I8/euro,2),"")</f>
        <v>144.06</v>
      </c>
      <c r="J8" s="12">
        <f>IF('tarif francs'!J8&gt;0,ROUND('tarif francs'!J8/euro,2),"")</f>
        <v>96.04</v>
      </c>
      <c r="K8" s="12">
        <f>IF('tarif francs'!K8&gt;0,ROUND('tarif francs'!K8/euro,2),"")</f>
        <v>69.36</v>
      </c>
      <c r="L8" s="12">
        <f>IF('tarif francs'!L8&gt;0,ROUND('tarif francs'!L8/euro,2),"")</f>
        <v>58.24</v>
      </c>
      <c r="M8" s="12">
        <f>IF('tarif francs'!M8&gt;0,ROUND('tarif francs'!M8/euro,2),"")</f>
        <v>48.94</v>
      </c>
      <c r="N8" s="12">
        <f>IF('tarif francs'!N8&gt;0,ROUND('tarif francs'!N8/euro,2),"")</f>
        <v>42.08</v>
      </c>
      <c r="O8" s="12">
        <f>IF('tarif francs'!O8&gt;0,ROUND('tarif francs'!O8/euro,2),"")</f>
        <v>39.03</v>
      </c>
      <c r="P8" s="12">
        <f>IF('tarif francs'!P8&gt;0,ROUND('tarif francs'!P8/euro,2),"")</f>
        <v>37.2</v>
      </c>
      <c r="Q8" s="12">
        <f>IF('tarif francs'!Q8&gt;0,ROUND('tarif francs'!Q8/euro,2),"")</f>
        <v>36.13</v>
      </c>
    </row>
    <row r="9" spans="1:17" ht="12.75">
      <c r="A9">
        <v>6</v>
      </c>
      <c r="B9" t="s">
        <v>6</v>
      </c>
      <c r="C9" s="12">
        <f>IF('tarif francs'!C9&gt;0,ROUND('tarif francs'!C9/euro,2),"")</f>
        <v>22.78</v>
      </c>
      <c r="D9" s="12">
        <f>IF('tarif francs'!D9&gt;0,ROUND('tarif francs'!D9/euro,2),"")</f>
        <v>22.78</v>
      </c>
      <c r="E9" s="12">
        <f>IF('tarif francs'!E9&gt;0,ROUND('tarif francs'!E9/euro,2),"")</f>
      </c>
      <c r="F9" s="12">
        <f>IF('tarif francs'!F9&gt;0,ROUND('tarif francs'!F9/euro,2),"")</f>
        <v>227.76</v>
      </c>
      <c r="G9" s="12">
        <f>IF('tarif francs'!G9&gt;0,ROUND('tarif francs'!G9/euro,2),"")</f>
        <v>227.76</v>
      </c>
      <c r="H9" s="12">
        <f>IF('tarif francs'!H9&gt;0,ROUND('tarif francs'!H9/euro,2),"")</f>
        <v>227.76</v>
      </c>
      <c r="I9" s="12">
        <f>IF('tarif francs'!I9&gt;0,ROUND('tarif francs'!I9/euro,2),"")</f>
        <v>182.33</v>
      </c>
      <c r="J9" s="12">
        <f>IF('tarif francs'!J9&gt;0,ROUND('tarif francs'!J9/euro,2),"")</f>
        <v>121.5</v>
      </c>
      <c r="K9" s="12">
        <f>IF('tarif francs'!K9&gt;0,ROUND('tarif francs'!K9/euro,2),"")</f>
        <v>87.81</v>
      </c>
      <c r="L9" s="12">
        <f>IF('tarif francs'!L9&gt;0,ROUND('tarif francs'!L9/euro,2),"")</f>
        <v>73.63</v>
      </c>
      <c r="M9" s="12">
        <f>IF('tarif francs'!M9&gt;0,ROUND('tarif francs'!M9/euro,2),"")</f>
        <v>61.89</v>
      </c>
      <c r="N9" s="12">
        <f>IF('tarif francs'!N9&gt;0,ROUND('tarif francs'!N9/euro,2),"")</f>
        <v>53.2</v>
      </c>
      <c r="O9" s="12">
        <f>IF('tarif francs'!O9&gt;0,ROUND('tarif francs'!O9/euro,2),"")</f>
        <v>49.39</v>
      </c>
      <c r="P9" s="12">
        <f>IF('tarif francs'!P9&gt;0,ROUND('tarif francs'!P9/euro,2),"")</f>
        <v>46.95</v>
      </c>
      <c r="Q9" s="12">
        <f>IF('tarif francs'!Q9&gt;0,ROUND('tarif francs'!Q9/euro,2),"")</f>
        <v>45.89</v>
      </c>
    </row>
    <row r="10" spans="1:17" ht="12.75">
      <c r="A10">
        <v>7</v>
      </c>
      <c r="B10" t="s">
        <v>7</v>
      </c>
      <c r="C10" s="12">
        <f>IF('tarif francs'!C10&gt;0,ROUND('tarif francs'!C10/euro,2),"")</f>
        <v>41.85</v>
      </c>
      <c r="D10" s="12">
        <f>IF('tarif francs'!D10&gt;0,ROUND('tarif francs'!D10/euro,2),"")</f>
        <v>41.85</v>
      </c>
      <c r="E10" s="12">
        <f>IF('tarif francs'!E10&gt;0,ROUND('tarif francs'!E10/euro,2),"")</f>
        <v>41.85</v>
      </c>
      <c r="F10" s="12">
        <f>IF('tarif francs'!F10&gt;0,ROUND('tarif francs'!F10/euro,2),"")</f>
      </c>
      <c r="G10" s="12">
        <f>IF('tarif francs'!G10&gt;0,ROUND('tarif francs'!G10/euro,2),"")</f>
        <v>139.49</v>
      </c>
      <c r="H10" s="12">
        <f>IF('tarif francs'!H10&gt;0,ROUND('tarif francs'!H10/euro,2),"")</f>
        <v>139.49</v>
      </c>
      <c r="I10" s="12">
        <f>IF('tarif francs'!I10&gt;0,ROUND('tarif francs'!I10/euro,2),"")</f>
        <v>80.34</v>
      </c>
      <c r="J10" s="12">
        <f>IF('tarif francs'!J10&gt;0,ROUND('tarif francs'!J10/euro,2),"")</f>
        <v>59</v>
      </c>
      <c r="K10" s="12">
        <f>IF('tarif francs'!K10&gt;0,ROUND('tarif francs'!K10/euro,2),"")</f>
        <v>47.26</v>
      </c>
      <c r="L10" s="12">
        <f>IF('tarif francs'!L10&gt;0,ROUND('tarif francs'!L10/euro,2),"")</f>
        <v>40.4</v>
      </c>
      <c r="M10" s="12">
        <f>IF('tarif francs'!M10&gt;0,ROUND('tarif francs'!M10/euro,2),"")</f>
        <v>34.3</v>
      </c>
      <c r="N10" s="12">
        <f>IF('tarif francs'!N10&gt;0,ROUND('tarif francs'!N10/euro,2),"")</f>
        <v>29.58</v>
      </c>
      <c r="O10" s="12">
        <f>IF('tarif francs'!O10&gt;0,ROUND('tarif francs'!O10/euro,2),"")</f>
        <v>27.44</v>
      </c>
      <c r="P10" s="12">
        <f>IF('tarif francs'!P10&gt;0,ROUND('tarif francs'!P10/euro,2),"")</f>
        <v>26.07</v>
      </c>
      <c r="Q10" s="12">
        <f>IF('tarif francs'!Q10&gt;0,ROUND('tarif francs'!Q10/euro,2),"")</f>
        <v>25.46</v>
      </c>
    </row>
    <row r="11" spans="1:17" ht="12.75">
      <c r="A11">
        <v>8</v>
      </c>
      <c r="B11" t="s">
        <v>8</v>
      </c>
      <c r="C11" s="12">
        <f>IF('tarif francs'!C11&gt;0,ROUND('tarif francs'!C11/euro,2),"")</f>
        <v>8.84</v>
      </c>
      <c r="D11" s="12">
        <f>IF('tarif francs'!D11&gt;0,ROUND('tarif francs'!D11/euro,2),"")</f>
        <v>8.84</v>
      </c>
      <c r="E11" s="12">
        <f>IF('tarif francs'!E11&gt;0,ROUND('tarif francs'!E11/euro,2),"")</f>
      </c>
      <c r="F11" s="12">
        <f>IF('tarif francs'!F11&gt;0,ROUND('tarif francs'!F11/euro,2),"")</f>
        <v>88.42</v>
      </c>
      <c r="G11" s="12">
        <f>IF('tarif francs'!G11&gt;0,ROUND('tarif francs'!G11/euro,2),"")</f>
        <v>88.42</v>
      </c>
      <c r="H11" s="12">
        <f>IF('tarif francs'!H11&gt;0,ROUND('tarif francs'!H11/euro,2),"")</f>
        <v>88.42</v>
      </c>
      <c r="I11" s="12">
        <f>IF('tarif francs'!I11&gt;0,ROUND('tarif francs'!I11/euro,2),"")</f>
        <v>70.74</v>
      </c>
      <c r="J11" s="12">
        <f>IF('tarif francs'!J11&gt;0,ROUND('tarif francs'!J11/euro,2),"")</f>
        <v>42.38</v>
      </c>
      <c r="K11" s="12">
        <f>IF('tarif francs'!K11&gt;0,ROUND('tarif francs'!K11/euro,2),"")</f>
        <v>30.64</v>
      </c>
      <c r="L11" s="12">
        <f>IF('tarif francs'!L11&gt;0,ROUND('tarif francs'!L11/euro,2),"")</f>
        <v>25.76</v>
      </c>
      <c r="M11" s="12">
        <f>IF('tarif francs'!M11&gt;0,ROUND('tarif francs'!M11/euro,2),"")</f>
        <v>21.65</v>
      </c>
      <c r="N11" s="12">
        <f>IF('tarif francs'!N11&gt;0,ROUND('tarif francs'!N11/euro,2),"")</f>
        <v>18.6</v>
      </c>
      <c r="O11" s="12">
        <f>IF('tarif francs'!O11&gt;0,ROUND('tarif francs'!O11/euro,2),"")</f>
        <v>17.23</v>
      </c>
      <c r="P11" s="12">
        <f>IF('tarif francs'!P11&gt;0,ROUND('tarif francs'!P11/euro,2),"")</f>
        <v>16.31</v>
      </c>
      <c r="Q11" s="12">
        <f>IF('tarif francs'!Q11&gt;0,ROUND('tarif francs'!Q11/euro,2),"")</f>
        <v>16.01</v>
      </c>
    </row>
    <row r="12" spans="1:17" ht="12.75">
      <c r="A12">
        <v>9</v>
      </c>
      <c r="B12" t="s">
        <v>9</v>
      </c>
      <c r="C12" s="12">
        <f>IF('tarif francs'!C12&gt;0,ROUND('tarif francs'!C12/euro,2),"")</f>
        <v>15.69</v>
      </c>
      <c r="D12" s="12">
        <f>IF('tarif francs'!D12&gt;0,ROUND('tarif francs'!D12/euro,2),"")</f>
        <v>15.69</v>
      </c>
      <c r="E12" s="12">
        <f>IF('tarif francs'!E12&gt;0,ROUND('tarif francs'!E12/euro,2),"")</f>
      </c>
      <c r="F12" s="12">
        <f>IF('tarif francs'!F12&gt;0,ROUND('tarif francs'!F12/euro,2),"")</f>
        <v>156.87</v>
      </c>
      <c r="G12" s="12">
        <f>IF('tarif francs'!G12&gt;0,ROUND('tarif francs'!G12/euro,2),"")</f>
        <v>156.87</v>
      </c>
      <c r="H12" s="12">
        <f>IF('tarif francs'!H12&gt;0,ROUND('tarif francs'!H12/euro,2),"")</f>
        <v>156.87</v>
      </c>
      <c r="I12" s="12">
        <f>IF('tarif francs'!I12&gt;0,ROUND('tarif francs'!I12/euro,2),"")</f>
        <v>125.47</v>
      </c>
      <c r="J12" s="12">
        <f>IF('tarif francs'!J12&gt;0,ROUND('tarif francs'!J12/euro,2),"")</f>
        <v>91.16</v>
      </c>
      <c r="K12" s="12">
        <f>IF('tarif francs'!K12&gt;0,ROUND('tarif francs'!K12/euro,2),"")</f>
        <v>73.18</v>
      </c>
      <c r="L12" s="12">
        <f>IF('tarif francs'!L12&gt;0,ROUND('tarif francs'!L12/euro,2),"")</f>
        <v>61.28</v>
      </c>
      <c r="M12" s="12">
        <f>IF('tarif francs'!M12&gt;0,ROUND('tarif francs'!M12/euro,2),"")</f>
        <v>52.29</v>
      </c>
      <c r="N12" s="12">
        <f>IF('tarif francs'!N12&gt;0,ROUND('tarif francs'!N12/euro,2),"")</f>
        <v>44.97</v>
      </c>
      <c r="O12" s="12">
        <f>IF('tarif francs'!O12&gt;0,ROUND('tarif francs'!O12/euro,2),"")</f>
        <v>41.77</v>
      </c>
      <c r="P12" s="12">
        <f>IF('tarif francs'!P12&gt;0,ROUND('tarif francs'!P12/euro,2),"")</f>
        <v>39.79</v>
      </c>
      <c r="Q12" s="12">
        <f>IF('tarif francs'!Q12&gt;0,ROUND('tarif francs'!Q12/euro,2),"")</f>
        <v>38.72</v>
      </c>
    </row>
    <row r="13" spans="1:17" ht="12.75">
      <c r="A13">
        <v>10</v>
      </c>
      <c r="B13" t="s">
        <v>10</v>
      </c>
      <c r="C13" s="12">
        <f>IF('tarif francs'!C13&gt;0,ROUND('tarif francs'!C13/euro,2),"")</f>
        <v>7.32</v>
      </c>
      <c r="D13" s="12">
        <f>IF('tarif francs'!D13&gt;0,ROUND('tarif francs'!D13/euro,2),"")</f>
        <v>7.32</v>
      </c>
      <c r="E13" s="12">
        <f>IF('tarif francs'!E13&gt;0,ROUND('tarif francs'!E13/euro,2),"")</f>
      </c>
      <c r="F13" s="12">
        <f>IF('tarif francs'!F13&gt;0,ROUND('tarif francs'!F13/euro,2),"")</f>
        <v>73.18</v>
      </c>
      <c r="G13" s="12">
        <f>IF('tarif francs'!G13&gt;0,ROUND('tarif francs'!G13/euro,2),"")</f>
        <v>73.18</v>
      </c>
      <c r="H13" s="12">
        <f>IF('tarif francs'!H13&gt;0,ROUND('tarif francs'!H13/euro,2),"")</f>
        <v>73.18</v>
      </c>
      <c r="I13" s="12">
        <f>IF('tarif francs'!I13&gt;0,ROUND('tarif francs'!I13/euro,2),"")</f>
        <v>58.54</v>
      </c>
      <c r="J13" s="12">
        <f>IF('tarif francs'!J13&gt;0,ROUND('tarif francs'!J13/euro,2),"")</f>
        <v>35.22</v>
      </c>
      <c r="K13" s="12">
        <f>IF('tarif francs'!K13&gt;0,ROUND('tarif francs'!K13/euro,2),"")</f>
        <v>25.46</v>
      </c>
      <c r="L13" s="12">
        <f>IF('tarif francs'!L13&gt;0,ROUND('tarif francs'!L13/euro,2),"")</f>
        <v>21.34</v>
      </c>
      <c r="M13" s="12">
        <f>IF('tarif francs'!M13&gt;0,ROUND('tarif francs'!M13/euro,2),"")</f>
        <v>17.99</v>
      </c>
      <c r="N13" s="12">
        <f>IF('tarif francs'!N13&gt;0,ROUND('tarif francs'!N13/euro,2),"")</f>
        <v>15.4</v>
      </c>
      <c r="O13" s="12">
        <f>IF('tarif francs'!O13&gt;0,ROUND('tarif francs'!O13/euro,2),"")</f>
        <v>14.33</v>
      </c>
      <c r="P13" s="12">
        <f>IF('tarif francs'!P13&gt;0,ROUND('tarif francs'!P13/euro,2),"")</f>
        <v>13.57</v>
      </c>
      <c r="Q13" s="12">
        <f>IF('tarif francs'!Q13&gt;0,ROUND('tarif francs'!Q13/euro,2),"")</f>
        <v>13.26</v>
      </c>
    </row>
    <row r="14" spans="1:17" ht="12.75">
      <c r="A14">
        <v>11</v>
      </c>
      <c r="B14" t="s">
        <v>11</v>
      </c>
      <c r="C14" s="12">
        <f>IF('tarif francs'!C14&gt;0,ROUND('tarif francs'!C14/euro,2),"")</f>
        <v>15.69</v>
      </c>
      <c r="D14" s="12">
        <f>IF('tarif francs'!D14&gt;0,ROUND('tarif francs'!D14/euro,2),"")</f>
        <v>15.69</v>
      </c>
      <c r="E14" s="12">
        <f>IF('tarif francs'!E14&gt;0,ROUND('tarif francs'!E14/euro,2),"")</f>
      </c>
      <c r="F14" s="12">
        <f>IF('tarif francs'!F14&gt;0,ROUND('tarif francs'!F14/euro,2),"")</f>
        <v>156.87</v>
      </c>
      <c r="G14" s="12">
        <f>IF('tarif francs'!G14&gt;0,ROUND('tarif francs'!G14/euro,2),"")</f>
        <v>156.87</v>
      </c>
      <c r="H14" s="12">
        <f>IF('tarif francs'!H14&gt;0,ROUND('tarif francs'!H14/euro,2),"")</f>
        <v>156.87</v>
      </c>
      <c r="I14" s="12">
        <f>IF('tarif francs'!I14&gt;0,ROUND('tarif francs'!I14/euro,2),"")</f>
        <v>125.47</v>
      </c>
      <c r="J14" s="12">
        <f>IF('tarif francs'!J14&gt;0,ROUND('tarif francs'!J14/euro,2),"")</f>
        <v>91.16</v>
      </c>
      <c r="K14" s="12">
        <f>IF('tarif francs'!K14&gt;0,ROUND('tarif francs'!K14/euro,2),"")</f>
        <v>73.18</v>
      </c>
      <c r="L14" s="12">
        <f>IF('tarif francs'!L14&gt;0,ROUND('tarif francs'!L14/euro,2),"")</f>
        <v>61.28</v>
      </c>
      <c r="M14" s="12">
        <f>IF('tarif francs'!M14&gt;0,ROUND('tarif francs'!M14/euro,2),"")</f>
        <v>52.29</v>
      </c>
      <c r="N14" s="12">
        <f>IF('tarif francs'!N14&gt;0,ROUND('tarif francs'!N14/euro,2),"")</f>
        <v>44.97</v>
      </c>
      <c r="O14" s="12">
        <f>IF('tarif francs'!O14&gt;0,ROUND('tarif francs'!O14/euro,2),"")</f>
        <v>41.77</v>
      </c>
      <c r="P14" s="12">
        <f>IF('tarif francs'!P14&gt;0,ROUND('tarif francs'!P14/euro,2),"")</f>
        <v>39.79</v>
      </c>
      <c r="Q14" s="12">
        <f>IF('tarif francs'!Q14&gt;0,ROUND('tarif francs'!Q14/euro,2),"")</f>
        <v>38.72</v>
      </c>
    </row>
    <row r="15" spans="1:17" ht="12.75">
      <c r="A15">
        <v>12</v>
      </c>
      <c r="B15" t="s">
        <v>12</v>
      </c>
      <c r="C15" s="12">
        <f>IF('tarif francs'!C15&gt;0,ROUND('tarif francs'!C15/euro,2),"")</f>
        <v>55.06</v>
      </c>
      <c r="D15" s="12">
        <f>IF('tarif francs'!D15&gt;0,ROUND('tarif francs'!D15/euro,2),"")</f>
        <v>55.06</v>
      </c>
      <c r="E15" s="12">
        <f>IF('tarif francs'!E15&gt;0,ROUND('tarif francs'!E15/euro,2),"")</f>
        <v>55.06</v>
      </c>
      <c r="F15" s="12">
        <f>IF('tarif francs'!F15&gt;0,ROUND('tarif francs'!F15/euro,2),"")</f>
      </c>
      <c r="G15" s="12">
        <f>IF('tarif francs'!G15&gt;0,ROUND('tarif francs'!G15/euro,2),"")</f>
        <v>183.55</v>
      </c>
      <c r="H15" s="12">
        <f>IF('tarif francs'!H15&gt;0,ROUND('tarif francs'!H15/euro,2),"")</f>
        <v>183.55</v>
      </c>
      <c r="I15" s="12">
        <f>IF('tarif francs'!I15&gt;0,ROUND('tarif francs'!I15/euro,2),"")</f>
        <v>107.17</v>
      </c>
      <c r="J15" s="12">
        <f>IF('tarif francs'!J15&gt;0,ROUND('tarif francs'!J15/euro,2),"")</f>
        <v>78.66</v>
      </c>
      <c r="K15" s="12">
        <f>IF('tarif francs'!K15&gt;0,ROUND('tarif francs'!K15/euro,2),"")</f>
        <v>62.96</v>
      </c>
      <c r="L15" s="12">
        <f>IF('tarif francs'!L15&gt;0,ROUND('tarif francs'!L15/euro,2),"")</f>
        <v>53.81</v>
      </c>
      <c r="M15" s="12">
        <f>IF('tarif francs'!M15&gt;0,ROUND('tarif francs'!M15/euro,2),"")</f>
        <v>45.89</v>
      </c>
      <c r="N15" s="12">
        <f>IF('tarif francs'!N15&gt;0,ROUND('tarif francs'!N15/euro,2),"")</f>
        <v>39.48</v>
      </c>
      <c r="O15" s="12">
        <f>IF('tarif francs'!O15&gt;0,ROUND('tarif francs'!O15/euro,2),"")</f>
        <v>36.59</v>
      </c>
      <c r="P15" s="12">
        <f>IF('tarif francs'!P15&gt;0,ROUND('tarif francs'!P15/euro,2),"")</f>
        <v>34.76</v>
      </c>
      <c r="Q15" s="12">
        <f>IF('tarif francs'!Q15&gt;0,ROUND('tarif francs'!Q15/euro,2),"")</f>
        <v>34</v>
      </c>
    </row>
    <row r="16" spans="1:17" ht="12.75">
      <c r="A16">
        <v>13</v>
      </c>
      <c r="B16" t="s">
        <v>13</v>
      </c>
      <c r="C16" s="12">
        <f>IF('tarif francs'!C16&gt;0,ROUND('tarif francs'!C16/euro,2),"")</f>
        <v>16.66</v>
      </c>
      <c r="D16" s="12">
        <f>IF('tarif francs'!D16&gt;0,ROUND('tarif francs'!D16/euro,2),"")</f>
        <v>16.66</v>
      </c>
      <c r="E16" s="12">
        <f>IF('tarif francs'!E16&gt;0,ROUND('tarif francs'!E16/euro,2),"")</f>
      </c>
      <c r="F16" s="12">
        <f>IF('tarif francs'!F16&gt;0,ROUND('tarif francs'!F16/euro,2),"")</f>
        <v>166.63</v>
      </c>
      <c r="G16" s="12">
        <f>IF('tarif francs'!G16&gt;0,ROUND('tarif francs'!G16/euro,2),"")</f>
        <v>166.63</v>
      </c>
      <c r="H16" s="12">
        <f>IF('tarif francs'!H16&gt;0,ROUND('tarif francs'!H16/euro,2),"")</f>
        <v>166.63</v>
      </c>
      <c r="I16" s="12">
        <f>IF('tarif francs'!I16&gt;0,ROUND('tarif francs'!I16/euro,2),"")</f>
        <v>133.39</v>
      </c>
      <c r="J16" s="12">
        <f>IF('tarif francs'!J16&gt;0,ROUND('tarif francs'!J16/euro,2),"")</f>
        <v>88.88</v>
      </c>
      <c r="K16" s="12">
        <f>IF('tarif francs'!K16&gt;0,ROUND('tarif francs'!K16/euro,2),"")</f>
        <v>64.18</v>
      </c>
      <c r="L16" s="12">
        <f>IF('tarif francs'!L16&gt;0,ROUND('tarif francs'!L16/euro,2),"")</f>
        <v>53.97</v>
      </c>
      <c r="M16" s="12">
        <f>IF('tarif francs'!M16&gt;0,ROUND('tarif francs'!M16/euro,2),"")</f>
        <v>45.28</v>
      </c>
      <c r="N16" s="12">
        <f>IF('tarif francs'!N16&gt;0,ROUND('tarif francs'!N16/euro,2),"")</f>
        <v>38.87</v>
      </c>
      <c r="O16" s="12">
        <f>IF('tarif francs'!O16&gt;0,ROUND('tarif francs'!O16/euro,2),"")</f>
        <v>36.13</v>
      </c>
      <c r="P16" s="12">
        <f>IF('tarif francs'!P16&gt;0,ROUND('tarif francs'!P16/euro,2),"")</f>
        <v>34.3</v>
      </c>
      <c r="Q16" s="12">
        <f>IF('tarif francs'!Q16&gt;0,ROUND('tarif francs'!Q16/euro,2),"")</f>
        <v>33.54</v>
      </c>
    </row>
    <row r="17" spans="1:17" ht="12.75">
      <c r="A17">
        <v>14</v>
      </c>
      <c r="B17" t="s">
        <v>14</v>
      </c>
      <c r="C17" s="12">
        <f>IF('tarif francs'!C17&gt;0,ROUND('tarif francs'!C17/euro,2),"")</f>
        <v>9.18</v>
      </c>
      <c r="D17" s="12">
        <f>IF('tarif francs'!D17&gt;0,ROUND('tarif francs'!D17/euro,2),"")</f>
        <v>9.18</v>
      </c>
      <c r="E17" s="12">
        <f>IF('tarif francs'!E17&gt;0,ROUND('tarif francs'!E17/euro,2),"")</f>
      </c>
      <c r="F17" s="12">
        <f>IF('tarif francs'!F17&gt;0,ROUND('tarif francs'!F17/euro,2),"")</f>
        <v>91.77</v>
      </c>
      <c r="G17" s="12">
        <f>IF('tarif francs'!G17&gt;0,ROUND('tarif francs'!G17/euro,2),"")</f>
        <v>91.77</v>
      </c>
      <c r="H17" s="12">
        <f>IF('tarif francs'!H17&gt;0,ROUND('tarif francs'!H17/euro,2),"")</f>
        <v>91.77</v>
      </c>
      <c r="I17" s="12">
        <f>IF('tarif francs'!I17&gt;0,ROUND('tarif francs'!I17/euro,2),"")</f>
        <v>73.33</v>
      </c>
      <c r="J17" s="12">
        <f>IF('tarif francs'!J17&gt;0,ROUND('tarif francs'!J17/euro,2),"")</f>
        <v>48.94</v>
      </c>
      <c r="K17" s="12">
        <f>IF('tarif francs'!K17&gt;0,ROUND('tarif francs'!K17/euro,2),"")</f>
        <v>35.37</v>
      </c>
      <c r="L17" s="12">
        <f>IF('tarif francs'!L17&gt;0,ROUND('tarif francs'!L17/euro,2),"")</f>
        <v>23.93</v>
      </c>
      <c r="M17" s="12">
        <f>IF('tarif francs'!M17&gt;0,ROUND('tarif francs'!M17/euro,2),"")</f>
        <v>20.12</v>
      </c>
      <c r="N17" s="12">
        <f>IF('tarif francs'!N17&gt;0,ROUND('tarif francs'!N17/euro,2),"")</f>
        <v>17.23</v>
      </c>
      <c r="O17" s="12">
        <f>IF('tarif francs'!O17&gt;0,ROUND('tarif francs'!O17/euro,2),"")</f>
        <v>16.01</v>
      </c>
      <c r="P17" s="12">
        <f>IF('tarif francs'!P17&gt;0,ROUND('tarif francs'!P17/euro,2),"")</f>
        <v>15.24</v>
      </c>
      <c r="Q17" s="12">
        <f>IF('tarif francs'!Q17&gt;0,ROUND('tarif francs'!Q17/euro,2),"")</f>
        <v>14.79</v>
      </c>
    </row>
    <row r="18" spans="1:17" ht="12.75">
      <c r="A18">
        <v>15</v>
      </c>
      <c r="B18" t="s">
        <v>15</v>
      </c>
      <c r="C18" s="12">
        <f>IF('tarif francs'!C18&gt;0,ROUND('tarif francs'!C18/euro,2),"")</f>
        <v>64.67</v>
      </c>
      <c r="D18" s="12">
        <f>IF('tarif francs'!D18&gt;0,ROUND('tarif francs'!D18/euro,2),"")</f>
        <v>64.67</v>
      </c>
      <c r="E18" s="12">
        <f>IF('tarif francs'!E18&gt;0,ROUND('tarif francs'!E18/euro,2),"")</f>
        <v>64.67</v>
      </c>
      <c r="F18" s="12">
        <f>IF('tarif francs'!F18&gt;0,ROUND('tarif francs'!F18/euro,2),"")</f>
      </c>
      <c r="G18" s="12">
        <f>IF('tarif francs'!G18&gt;0,ROUND('tarif francs'!G18/euro,2),"")</f>
        <v>215.56</v>
      </c>
      <c r="H18" s="12">
        <f>IF('tarif francs'!H18&gt;0,ROUND('tarif francs'!H18/euro,2),"")</f>
        <v>215.56</v>
      </c>
      <c r="I18" s="12">
        <f>IF('tarif francs'!I18&gt;0,ROUND('tarif francs'!I18/euro,2),"")</f>
        <v>93.3</v>
      </c>
      <c r="J18" s="12">
        <f>IF('tarif francs'!J18&gt;0,ROUND('tarif francs'!J18/euro,2),"")</f>
        <v>68.45</v>
      </c>
      <c r="K18" s="12">
        <f>IF('tarif francs'!K18&gt;0,ROUND('tarif francs'!K18/euro,2),"")</f>
        <v>54.73</v>
      </c>
      <c r="L18" s="12">
        <f>IF('tarif francs'!L18&gt;0,ROUND('tarif francs'!L18/euro,2),"")</f>
        <v>46.8</v>
      </c>
      <c r="M18" s="12">
        <f>IF('tarif francs'!M18&gt;0,ROUND('tarif francs'!M18/euro,2),"")</f>
        <v>39.94</v>
      </c>
      <c r="N18" s="12">
        <f>IF('tarif francs'!N18&gt;0,ROUND('tarif francs'!N18/euro,2),"")</f>
        <v>34.3</v>
      </c>
      <c r="O18" s="12">
        <f>IF('tarif francs'!O18&gt;0,ROUND('tarif francs'!O18/euro,2),"")</f>
        <v>31.86</v>
      </c>
      <c r="P18" s="12">
        <f>IF('tarif francs'!P18&gt;0,ROUND('tarif francs'!P18/euro,2),"")</f>
        <v>30.34</v>
      </c>
      <c r="Q18" s="12">
        <f>IF('tarif francs'!Q18&gt;0,ROUND('tarif francs'!Q18/euro,2),"")</f>
        <v>29.58</v>
      </c>
    </row>
    <row r="19" spans="1:17" ht="12.75">
      <c r="A19">
        <v>16</v>
      </c>
      <c r="B19" t="s">
        <v>16</v>
      </c>
      <c r="C19" s="12">
        <f>IF('tarif francs'!C19&gt;0,ROUND('tarif francs'!C19/euro,2),"")</f>
        <v>12.16</v>
      </c>
      <c r="D19" s="12">
        <f>IF('tarif francs'!D19&gt;0,ROUND('tarif francs'!D19/euro,2),"")</f>
        <v>12.16</v>
      </c>
      <c r="E19" s="12">
        <f>IF('tarif francs'!E19&gt;0,ROUND('tarif francs'!E19/euro,2),"")</f>
      </c>
      <c r="F19" s="12">
        <f>IF('tarif francs'!F19&gt;0,ROUND('tarif francs'!F19/euro,2),"")</f>
        <v>121.65</v>
      </c>
      <c r="G19" s="12">
        <f>IF('tarif francs'!G19&gt;0,ROUND('tarif francs'!G19/euro,2),"")</f>
        <v>121.65</v>
      </c>
      <c r="H19" s="12">
        <f>IF('tarif francs'!H19&gt;0,ROUND('tarif francs'!H19/euro,2),"")</f>
        <v>121.65</v>
      </c>
      <c r="I19" s="12">
        <f>IF('tarif francs'!I19&gt;0,ROUND('tarif francs'!I19/euro,2),"")</f>
        <v>97.26</v>
      </c>
      <c r="J19" s="12">
        <f>IF('tarif francs'!J19&gt;0,ROUND('tarif francs'!J19/euro,2),"")</f>
        <v>64.94</v>
      </c>
      <c r="K19" s="12">
        <f>IF('tarif francs'!K19&gt;0,ROUND('tarif francs'!K19/euro,2),"")</f>
        <v>46.8</v>
      </c>
      <c r="L19" s="12">
        <f>IF('tarif francs'!L19&gt;0,ROUND('tarif francs'!L19/euro,2),"")</f>
        <v>39.33</v>
      </c>
      <c r="M19" s="12">
        <f>IF('tarif francs'!M19&gt;0,ROUND('tarif francs'!M19/euro,2),"")</f>
        <v>33.08</v>
      </c>
      <c r="N19" s="12">
        <f>IF('tarif francs'!N19&gt;0,ROUND('tarif francs'!N19/euro,2),"")</f>
        <v>28.36</v>
      </c>
      <c r="O19" s="12">
        <f>IF('tarif francs'!O19&gt;0,ROUND('tarif francs'!O19/euro,2),"")</f>
        <v>26.37</v>
      </c>
      <c r="P19" s="12">
        <f>IF('tarif francs'!P19&gt;0,ROUND('tarif francs'!P19/euro,2),"")</f>
        <v>25.15</v>
      </c>
      <c r="Q19" s="12">
        <f>IF('tarif francs'!Q19&gt;0,ROUND('tarif francs'!Q19/euro,2),"")</f>
        <v>24.39</v>
      </c>
    </row>
    <row r="20" spans="1:17" ht="12.75">
      <c r="A20">
        <v>17</v>
      </c>
      <c r="B20" t="s">
        <v>17</v>
      </c>
      <c r="C20" s="12">
        <f>IF('tarif francs'!C20&gt;0,ROUND('tarif francs'!C20/euro,2),"")</f>
        <v>12.65</v>
      </c>
      <c r="D20" s="12">
        <f>IF('tarif francs'!D20&gt;0,ROUND('tarif francs'!D20/euro,2),"")</f>
        <v>12.65</v>
      </c>
      <c r="E20" s="12">
        <f>IF('tarif francs'!E20&gt;0,ROUND('tarif francs'!E20/euro,2),"")</f>
      </c>
      <c r="F20" s="12">
        <f>IF('tarif francs'!F20&gt;0,ROUND('tarif francs'!F20/euro,2),"")</f>
        <v>126.53</v>
      </c>
      <c r="G20" s="12">
        <f>IF('tarif francs'!G20&gt;0,ROUND('tarif francs'!G20/euro,2),"")</f>
        <v>126.53</v>
      </c>
      <c r="H20" s="12">
        <f>IF('tarif francs'!H20&gt;0,ROUND('tarif francs'!H20/euro,2),"")</f>
        <v>126.53</v>
      </c>
      <c r="I20" s="12">
        <f>IF('tarif francs'!I20&gt;0,ROUND('tarif francs'!I20/euro,2),"")</f>
        <v>101.23</v>
      </c>
      <c r="J20" s="12">
        <f>IF('tarif francs'!J20&gt;0,ROUND('tarif francs'!J20/euro,2),"")</f>
        <v>67.53</v>
      </c>
      <c r="K20" s="12">
        <f>IF('tarif francs'!K20&gt;0,ROUND('tarif francs'!K20/euro,2),"")</f>
        <v>48.78</v>
      </c>
      <c r="L20" s="12">
        <f>IF('tarif francs'!L20&gt;0,ROUND('tarif francs'!L20/euro,2),"")</f>
        <v>41.01</v>
      </c>
      <c r="M20" s="12">
        <f>IF('tarif francs'!M20&gt;0,ROUND('tarif francs'!M20/euro,2),"")</f>
        <v>34.3</v>
      </c>
      <c r="N20" s="12">
        <f>IF('tarif francs'!N20&gt;0,ROUND('tarif francs'!N20/euro,2),"")</f>
        <v>29.58</v>
      </c>
      <c r="O20" s="12">
        <f>IF('tarif francs'!O20&gt;0,ROUND('tarif francs'!O20/euro,2),"")</f>
        <v>27.44</v>
      </c>
      <c r="P20" s="12">
        <f>IF('tarif francs'!P20&gt;0,ROUND('tarif francs'!P20/euro,2),"")</f>
        <v>26.07</v>
      </c>
      <c r="Q20" s="12">
        <f>IF('tarif francs'!Q20&gt;0,ROUND('tarif francs'!Q20/euro,2),"")</f>
        <v>25.46</v>
      </c>
    </row>
    <row r="21" spans="1:17" ht="12.75">
      <c r="A21">
        <v>18</v>
      </c>
      <c r="B21" t="s">
        <v>18</v>
      </c>
      <c r="C21" s="12">
        <f>IF('tarif francs'!C21&gt;0,ROUND('tarif francs'!C21/euro,2),"")</f>
        <v>6.75</v>
      </c>
      <c r="D21" s="12">
        <f>IF('tarif francs'!D21&gt;0,ROUND('tarif francs'!D21/euro,2),"")</f>
        <v>6.75</v>
      </c>
      <c r="E21" s="12">
        <f>IF('tarif francs'!E21&gt;0,ROUND('tarif francs'!E21/euro,2),"")</f>
      </c>
      <c r="F21" s="12">
        <f>IF('tarif francs'!F21&gt;0,ROUND('tarif francs'!F21/euro,2),"")</f>
        <v>67.53</v>
      </c>
      <c r="G21" s="12">
        <f>IF('tarif francs'!G21&gt;0,ROUND('tarif francs'!G21/euro,2),"")</f>
        <v>67.53</v>
      </c>
      <c r="H21" s="12">
        <f>IF('tarif francs'!H21&gt;0,ROUND('tarif francs'!H21/euro,2),"")</f>
        <v>67.53</v>
      </c>
      <c r="I21" s="12">
        <f>IF('tarif francs'!I21&gt;0,ROUND('tarif francs'!I21/euro,2),"")</f>
        <v>53.97</v>
      </c>
      <c r="J21" s="12">
        <f>IF('tarif francs'!J21&gt;0,ROUND('tarif francs'!J21/euro,2),"")</f>
        <v>35.98</v>
      </c>
      <c r="K21" s="12">
        <f>IF('tarif francs'!K21&gt;0,ROUND('tarif francs'!K21/euro,2),"")</f>
        <v>26.07</v>
      </c>
      <c r="L21" s="12">
        <f>IF('tarif francs'!L21&gt;0,ROUND('tarif francs'!L21/euro,2),"")</f>
        <v>21.8</v>
      </c>
      <c r="M21" s="12">
        <f>IF('tarif francs'!M21&gt;0,ROUND('tarif francs'!M21/euro,2),"")</f>
        <v>18.29</v>
      </c>
      <c r="N21" s="12">
        <f>IF('tarif francs'!N21&gt;0,ROUND('tarif francs'!N21/euro,2),"")</f>
        <v>15.7</v>
      </c>
      <c r="O21" s="12">
        <f>IF('tarif francs'!O21&gt;0,ROUND('tarif francs'!O21/euro,2),"")</f>
        <v>14.64</v>
      </c>
      <c r="P21" s="12">
        <f>IF('tarif francs'!P21&gt;0,ROUND('tarif francs'!P21/euro,2),"")</f>
        <v>13.87</v>
      </c>
      <c r="Q21" s="12">
        <f>IF('tarif francs'!Q21&gt;0,ROUND('tarif francs'!Q21/euro,2),"")</f>
        <v>13.57</v>
      </c>
    </row>
    <row r="22" spans="1:17" ht="12.75">
      <c r="A22">
        <v>19</v>
      </c>
      <c r="B22" t="s">
        <v>19</v>
      </c>
      <c r="C22" s="12">
        <f>IF('tarif francs'!C22&gt;0,ROUND('tarif francs'!C22/euro,2),"")</f>
        <v>42.58</v>
      </c>
      <c r="D22" s="12">
        <f>IF('tarif francs'!D22&gt;0,ROUND('tarif francs'!D22/euro,2),"")</f>
        <v>42.58</v>
      </c>
      <c r="E22" s="12">
        <f>IF('tarif francs'!E22&gt;0,ROUND('tarif francs'!E22/euro,2),"")</f>
        <v>42.58</v>
      </c>
      <c r="F22" s="12">
        <f>IF('tarif francs'!F22&gt;0,ROUND('tarif francs'!F22/euro,2),"")</f>
      </c>
      <c r="G22" s="12">
        <f>IF('tarif francs'!G22&gt;0,ROUND('tarif francs'!G22/euro,2),"")</f>
        <v>141.93</v>
      </c>
      <c r="H22" s="12">
        <f>IF('tarif francs'!H22&gt;0,ROUND('tarif francs'!H22/euro,2),"")</f>
        <v>141.93</v>
      </c>
      <c r="I22" s="12">
        <f>IF('tarif francs'!I22&gt;0,ROUND('tarif francs'!I22/euro,2),"")</f>
        <v>83.08</v>
      </c>
      <c r="J22" s="12">
        <f>IF('tarif francs'!J22&gt;0,ROUND('tarif francs'!J22/euro,2),"")</f>
        <v>60.98</v>
      </c>
      <c r="K22" s="12">
        <f>IF('tarif francs'!K22&gt;0,ROUND('tarif francs'!K22/euro,2),"")</f>
        <v>48.78</v>
      </c>
      <c r="L22" s="12">
        <f>IF('tarif francs'!L22&gt;0,ROUND('tarif francs'!L22/euro,2),"")</f>
        <v>41.62</v>
      </c>
      <c r="M22" s="12">
        <f>IF('tarif francs'!M22&gt;0,ROUND('tarif francs'!M22/euro,2),"")</f>
        <v>35.52</v>
      </c>
      <c r="N22" s="12">
        <f>IF('tarif francs'!N22&gt;0,ROUND('tarif francs'!N22/euro,2),"")</f>
        <v>30.49</v>
      </c>
      <c r="O22" s="12">
        <f>IF('tarif francs'!O22&gt;0,ROUND('tarif francs'!O22/euro,2),"")</f>
        <v>28.36</v>
      </c>
      <c r="P22" s="12">
        <f>IF('tarif francs'!P22&gt;0,ROUND('tarif francs'!P22/euro,2),"")</f>
        <v>26.98</v>
      </c>
      <c r="Q22" s="12">
        <f>IF('tarif francs'!Q22&gt;0,ROUND('tarif francs'!Q22/euro,2),"")</f>
        <v>26.37</v>
      </c>
    </row>
    <row r="23" spans="1:17" ht="12.75">
      <c r="A23">
        <v>20</v>
      </c>
      <c r="B23" t="s">
        <v>20</v>
      </c>
      <c r="C23" s="12">
        <f>IF('tarif francs'!C23&gt;0,ROUND('tarif francs'!C23/euro,2),"")</f>
        <v>47.05</v>
      </c>
      <c r="D23" s="12">
        <f>IF('tarif francs'!D23&gt;0,ROUND('tarif francs'!D23/euro,2),"")</f>
        <v>47.05</v>
      </c>
      <c r="E23" s="12">
        <f>IF('tarif francs'!E23&gt;0,ROUND('tarif francs'!E23/euro,2),"")</f>
      </c>
      <c r="F23" s="12">
        <f>IF('tarif francs'!F23&gt;0,ROUND('tarif francs'!F23/euro,2),"")</f>
        <v>470.46</v>
      </c>
      <c r="G23" s="12">
        <f>IF('tarif francs'!G23&gt;0,ROUND('tarif francs'!G23/euro,2),"")</f>
        <v>470.46</v>
      </c>
      <c r="H23" s="12">
        <f>IF('tarif francs'!H23&gt;0,ROUND('tarif francs'!H23/euro,2),"")</f>
        <v>470.46</v>
      </c>
      <c r="I23" s="12">
        <f>IF('tarif francs'!I23&gt;0,ROUND('tarif francs'!I23/euro,2),"")</f>
        <v>377.31</v>
      </c>
      <c r="J23" s="12">
        <f>IF('tarif francs'!J23&gt;0,ROUND('tarif francs'!J23/euro,2),"")</f>
        <v>251.54</v>
      </c>
      <c r="K23" s="12">
        <f>IF('tarif francs'!K23&gt;0,ROUND('tarif francs'!K23/euro,2),"")</f>
        <v>191.02</v>
      </c>
      <c r="L23" s="12">
        <f>IF('tarif francs'!L23&gt;0,ROUND('tarif francs'!L23/euro,2),"")</f>
        <v>153.52</v>
      </c>
      <c r="M23" s="12">
        <f>IF('tarif francs'!M23&gt;0,ROUND('tarif francs'!M23/euro,2),"")</f>
        <v>130.95</v>
      </c>
      <c r="N23" s="12">
        <f>IF('tarif francs'!N23&gt;0,ROUND('tarif francs'!N23/euro,2),"")</f>
        <v>111.29</v>
      </c>
      <c r="O23" s="12">
        <f>IF('tarif francs'!O23&gt;0,ROUND('tarif francs'!O23/euro,2),"")</f>
        <v>108.7</v>
      </c>
      <c r="P23" s="12">
        <f>IF('tarif francs'!P23&gt;0,ROUND('tarif francs'!P23/euro,2),"")</f>
        <v>98.02</v>
      </c>
      <c r="Q23" s="12">
        <f>IF('tarif francs'!Q23&gt;0,ROUND('tarif francs'!Q23/euro,2),"")</f>
        <v>92.54</v>
      </c>
    </row>
    <row r="24" spans="1:17" ht="12.75">
      <c r="A24">
        <v>21</v>
      </c>
      <c r="B24" t="s">
        <v>21</v>
      </c>
      <c r="C24" s="12">
        <f>IF('tarif francs'!C24&gt;0,ROUND('tarif francs'!C24/euro,2),"")</f>
        <v>32.47</v>
      </c>
      <c r="D24" s="12">
        <f>IF('tarif francs'!D24&gt;0,ROUND('tarif francs'!D24/euro,2),"")</f>
        <v>32.47</v>
      </c>
      <c r="E24" s="12">
        <f>IF('tarif francs'!E24&gt;0,ROUND('tarif francs'!E24/euro,2),"")</f>
        <v>32.47</v>
      </c>
      <c r="F24" s="12">
        <f>IF('tarif francs'!F24&gt;0,ROUND('tarif francs'!F24/euro,2),"")</f>
      </c>
      <c r="G24" s="12">
        <f>IF('tarif francs'!G24&gt;0,ROUND('tarif francs'!G24/euro,2),"")</f>
        <v>108.24</v>
      </c>
      <c r="H24" s="12">
        <f>IF('tarif francs'!H24&gt;0,ROUND('tarif francs'!H24/euro,2),"")</f>
        <v>108.24</v>
      </c>
      <c r="I24" s="12">
        <f>IF('tarif francs'!I24&gt;0,ROUND('tarif francs'!I24/euro,2),"")</f>
        <v>54.12</v>
      </c>
      <c r="J24" s="12">
        <f>IF('tarif francs'!J24&gt;0,ROUND('tarif francs'!J24/euro,2),"")</f>
        <v>39.64</v>
      </c>
      <c r="K24" s="12">
        <f>IF('tarif francs'!K24&gt;0,ROUND('tarif francs'!K24/euro,2),"")</f>
        <v>31.71</v>
      </c>
      <c r="L24" s="12">
        <f>IF('tarif francs'!L24&gt;0,ROUND('tarif francs'!L24/euro,2),"")</f>
        <v>27.14</v>
      </c>
      <c r="M24" s="12">
        <f>IF('tarif francs'!M24&gt;0,ROUND('tarif francs'!M24/euro,2),"")</f>
        <v>23.17</v>
      </c>
      <c r="N24" s="12">
        <f>IF('tarif francs'!N24&gt;0,ROUND('tarif francs'!N24/euro,2),"")</f>
        <v>19.82</v>
      </c>
      <c r="O24" s="12">
        <f>IF('tarif francs'!O24&gt;0,ROUND('tarif francs'!O24/euro,2),"")</f>
        <v>18.45</v>
      </c>
      <c r="P24" s="12">
        <f>IF('tarif francs'!P24&gt;0,ROUND('tarif francs'!P24/euro,2),"")</f>
        <v>17.53</v>
      </c>
      <c r="Q24" s="12">
        <f>IF('tarif francs'!Q24&gt;0,ROUND('tarif francs'!Q24/euro,2),"")</f>
        <v>17.07</v>
      </c>
    </row>
    <row r="25" spans="1:17" ht="12.75">
      <c r="A25">
        <v>22</v>
      </c>
      <c r="B25" t="s">
        <v>22</v>
      </c>
      <c r="C25" s="12">
        <f>IF('tarif francs'!C25&gt;0,ROUND('tarif francs'!C25/euro,2),"")</f>
        <v>42.39</v>
      </c>
      <c r="D25" s="12">
        <f>IF('tarif francs'!D25&gt;0,ROUND('tarif francs'!D25/euro,2),"")</f>
        <v>42.39</v>
      </c>
      <c r="E25" s="12">
        <f>IF('tarif francs'!E25&gt;0,ROUND('tarif francs'!E25/euro,2),"")</f>
        <v>42.39</v>
      </c>
      <c r="F25" s="12">
        <f>IF('tarif francs'!F25&gt;0,ROUND('tarif francs'!F25/euro,2),"")</f>
      </c>
      <c r="G25" s="12">
        <f>IF('tarif francs'!G25&gt;0,ROUND('tarif francs'!G25/euro,2),"")</f>
        <v>141.32</v>
      </c>
      <c r="H25" s="12">
        <f>IF('tarif francs'!H25&gt;0,ROUND('tarif francs'!H25/euro,2),"")</f>
        <v>141.32</v>
      </c>
      <c r="I25" s="12">
        <f>IF('tarif francs'!I25&gt;0,ROUND('tarif francs'!I25/euro,2),"")</f>
        <v>113.12</v>
      </c>
      <c r="J25" s="12">
        <f>IF('tarif francs'!J25&gt;0,ROUND('tarif francs'!J25/euro,2),"")</f>
        <v>75.31</v>
      </c>
      <c r="K25" s="12">
        <f>IF('tarif francs'!K25&gt;0,ROUND('tarif francs'!K25/euro,2),"")</f>
        <v>54.42</v>
      </c>
      <c r="L25" s="12">
        <f>IF('tarif francs'!L25&gt;0,ROUND('tarif francs'!L25/euro,2),"")</f>
        <v>45.73</v>
      </c>
      <c r="M25" s="12">
        <f>IF('tarif francs'!M25&gt;0,ROUND('tarif francs'!M25/euro,2),"")</f>
        <v>38.42</v>
      </c>
      <c r="N25" s="12">
        <f>IF('tarif francs'!N25&gt;0,ROUND('tarif francs'!N25/euro,2),"")</f>
        <v>33.08</v>
      </c>
      <c r="O25" s="12">
        <f>IF('tarif francs'!O25&gt;0,ROUND('tarif francs'!O25/euro,2),"")</f>
        <v>30.64</v>
      </c>
      <c r="P25" s="12">
        <f>IF('tarif francs'!P25&gt;0,ROUND('tarif francs'!P25/euro,2),"")</f>
        <v>29.12</v>
      </c>
      <c r="Q25" s="12">
        <f>IF('tarif francs'!Q25&gt;0,ROUND('tarif francs'!Q25/euro,2),"")</f>
        <v>28.36</v>
      </c>
    </row>
    <row r="26" spans="1:17" ht="12.75">
      <c r="A26">
        <v>23</v>
      </c>
      <c r="B26" t="s">
        <v>23</v>
      </c>
      <c r="C26" s="12">
        <f>IF('tarif francs'!C26&gt;0,ROUND('tarif francs'!C26/euro,2),"")</f>
        <v>50.31</v>
      </c>
      <c r="D26" s="12">
        <f>IF('tarif francs'!D26&gt;0,ROUND('tarif francs'!D26/euro,2),"")</f>
        <v>50.31</v>
      </c>
      <c r="E26" s="12">
        <f>IF('tarif francs'!E26&gt;0,ROUND('tarif francs'!E26/euro,2),"")</f>
        <v>50.31</v>
      </c>
      <c r="F26" s="12">
        <f>IF('tarif francs'!F26&gt;0,ROUND('tarif francs'!F26/euro,2),"")</f>
      </c>
      <c r="G26" s="12">
        <f>IF('tarif francs'!G26&gt;0,ROUND('tarif francs'!G26/euro,2),"")</f>
        <v>167.69</v>
      </c>
      <c r="H26" s="12">
        <f>IF('tarif francs'!H26&gt;0,ROUND('tarif francs'!H26/euro,2),"")</f>
        <v>167.69</v>
      </c>
      <c r="I26" s="12">
        <f>IF('tarif francs'!I26&gt;0,ROUND('tarif francs'!I26/euro,2),"")</f>
        <v>59.91</v>
      </c>
      <c r="J26" s="12">
        <f>IF('tarif francs'!J26&gt;0,ROUND('tarif francs'!J26/euro,2),"")</f>
        <v>43.91</v>
      </c>
      <c r="K26" s="12">
        <f>IF('tarif francs'!K26&gt;0,ROUND('tarif francs'!K26/euro,2),"")</f>
        <v>35.06</v>
      </c>
      <c r="L26" s="12">
        <f>IF('tarif francs'!L26&gt;0,ROUND('tarif francs'!L26/euro,2),"")</f>
        <v>30.03</v>
      </c>
      <c r="M26" s="12">
        <f>IF('tarif francs'!M26&gt;0,ROUND('tarif francs'!M26/euro,2),"")</f>
        <v>25.61</v>
      </c>
      <c r="N26" s="12">
        <f>IF('tarif francs'!N26&gt;0,ROUND('tarif francs'!N26/euro,2),"")</f>
        <v>21.95</v>
      </c>
      <c r="O26" s="12">
        <f>IF('tarif francs'!O26&gt;0,ROUND('tarif francs'!O26/euro,2),"")</f>
        <v>20.43</v>
      </c>
      <c r="P26" s="12">
        <f>IF('tarif francs'!P26&gt;0,ROUND('tarif francs'!P26/euro,2),"")</f>
        <v>19.36</v>
      </c>
      <c r="Q26" s="12">
        <f>IF('tarif francs'!Q26&gt;0,ROUND('tarif francs'!Q26/euro,2),"")</f>
        <v>18.9</v>
      </c>
    </row>
    <row r="27" spans="1:17" ht="12.75">
      <c r="A27">
        <v>24</v>
      </c>
      <c r="B27" t="s">
        <v>24</v>
      </c>
      <c r="C27" s="12">
        <f>IF('tarif francs'!C27&gt;0,ROUND('tarif francs'!C27/euro,2),"")</f>
        <v>13.06</v>
      </c>
      <c r="D27" s="12">
        <f>IF('tarif francs'!D27&gt;0,ROUND('tarif francs'!D27/euro,2),"")</f>
        <v>13.06</v>
      </c>
      <c r="E27" s="12">
        <f>IF('tarif francs'!E27&gt;0,ROUND('tarif francs'!E27/euro,2),"")</f>
      </c>
      <c r="F27" s="12">
        <f>IF('tarif francs'!F27&gt;0,ROUND('tarif francs'!F27/euro,2),"")</f>
        <v>130.65</v>
      </c>
      <c r="G27" s="12">
        <f>IF('tarif francs'!G27&gt;0,ROUND('tarif francs'!G27/euro,2),"")</f>
        <v>130.65</v>
      </c>
      <c r="H27" s="12">
        <f>IF('tarif francs'!H27&gt;0,ROUND('tarif francs'!H27/euro,2),"")</f>
        <v>130.65</v>
      </c>
      <c r="I27" s="12">
        <f>IF('tarif francs'!I27&gt;0,ROUND('tarif francs'!I27/euro,2),"")</f>
        <v>104.58</v>
      </c>
      <c r="J27" s="12">
        <f>IF('tarif francs'!J27&gt;0,ROUND('tarif francs'!J27/euro,2),"")</f>
        <v>69.67</v>
      </c>
      <c r="K27" s="12">
        <f>IF('tarif francs'!K27&gt;0,ROUND('tarif francs'!K27/euro,2),"")</f>
        <v>50.46</v>
      </c>
      <c r="L27" s="12">
        <f>IF('tarif francs'!L27&gt;0,ROUND('tarif francs'!L27/euro,2),"")</f>
        <v>42.23</v>
      </c>
      <c r="M27" s="12">
        <f>IF('tarif francs'!M27&gt;0,ROUND('tarif francs'!M27/euro,2),"")</f>
        <v>35.52</v>
      </c>
      <c r="N27" s="12">
        <f>IF('tarif francs'!N27&gt;0,ROUND('tarif francs'!N27/euro,2),"")</f>
        <v>30.49</v>
      </c>
      <c r="O27" s="12">
        <f>IF('tarif francs'!O27&gt;0,ROUND('tarif francs'!O27/euro,2),"")</f>
        <v>28.36</v>
      </c>
      <c r="P27" s="12">
        <f>IF('tarif francs'!P27&gt;0,ROUND('tarif francs'!P27/euro,2),"")</f>
        <v>26.98</v>
      </c>
      <c r="Q27" s="12">
        <f>IF('tarif francs'!Q27&gt;0,ROUND('tarif francs'!Q27/euro,2),"")</f>
        <v>26.37</v>
      </c>
    </row>
    <row r="28" spans="1:17" ht="12.75">
      <c r="A28">
        <v>25</v>
      </c>
      <c r="B28" t="s">
        <v>25</v>
      </c>
      <c r="C28" s="12">
        <f>IF('tarif francs'!C28&gt;0,ROUND('tarif francs'!C28/euro,2),"")</f>
        <v>18.29</v>
      </c>
      <c r="D28" s="12">
        <f>IF('tarif francs'!D28&gt;0,ROUND('tarif francs'!D28/euro,2),"")</f>
        <v>18.29</v>
      </c>
      <c r="E28" s="12">
        <f>IF('tarif francs'!E28&gt;0,ROUND('tarif francs'!E28/euro,2),"")</f>
      </c>
      <c r="F28" s="12">
        <f>IF('tarif francs'!F28&gt;0,ROUND('tarif francs'!F28/euro,2),"")</f>
        <v>100.46</v>
      </c>
      <c r="G28" s="12">
        <f>IF('tarif francs'!G28&gt;0,ROUND('tarif francs'!G28/euro,2),"")</f>
        <v>100.46</v>
      </c>
      <c r="H28" s="12">
        <f>IF('tarif francs'!H28&gt;0,ROUND('tarif francs'!H28/euro,2),"")</f>
        <v>100.46</v>
      </c>
      <c r="I28" s="12">
        <f>IF('tarif francs'!I28&gt;0,ROUND('tarif francs'!I28/euro,2),"")</f>
        <v>80.49</v>
      </c>
      <c r="J28" s="12">
        <f>IF('tarif francs'!J28&gt;0,ROUND('tarif francs'!J28/euro,2),"")</f>
        <v>53.66</v>
      </c>
      <c r="K28" s="12">
        <f>IF('tarif francs'!K28&gt;0,ROUND('tarif francs'!K28/euro,2),"")</f>
        <v>38.72</v>
      </c>
      <c r="L28" s="12">
        <f>IF('tarif francs'!L28&gt;0,ROUND('tarif francs'!L28/euro,2),"")</f>
        <v>32.47</v>
      </c>
      <c r="M28" s="12">
        <f>IF('tarif francs'!M28&gt;0,ROUND('tarif francs'!M28/euro,2),"")</f>
        <v>27.29</v>
      </c>
      <c r="N28" s="12">
        <f>IF('tarif francs'!N28&gt;0,ROUND('tarif francs'!N28/euro,2),"")</f>
        <v>23.48</v>
      </c>
      <c r="O28" s="12">
        <f>IF('tarif francs'!O28&gt;0,ROUND('tarif francs'!O28/euro,2),"")</f>
        <v>21.8</v>
      </c>
      <c r="P28" s="12">
        <f>IF('tarif francs'!P28&gt;0,ROUND('tarif francs'!P28/euro,2),"")</f>
        <v>20.73</v>
      </c>
      <c r="Q28" s="12">
        <f>IF('tarif francs'!Q28&gt;0,ROUND('tarif francs'!Q28/euro,2),"")</f>
        <v>20.28</v>
      </c>
    </row>
    <row r="29" spans="1:17" ht="12.75">
      <c r="A29">
        <v>26</v>
      </c>
      <c r="B29" t="s">
        <v>26</v>
      </c>
      <c r="C29" s="12">
        <f>IF('tarif francs'!C29&gt;0,ROUND('tarif francs'!C29/euro,2),"")</f>
        <v>36.13</v>
      </c>
      <c r="D29" s="12">
        <f>IF('tarif francs'!D29&gt;0,ROUND('tarif francs'!D29/euro,2),"")</f>
        <v>36.13</v>
      </c>
      <c r="E29" s="12">
        <f>IF('tarif francs'!E29&gt;0,ROUND('tarif francs'!E29/euro,2),"")</f>
        <v>36.13</v>
      </c>
      <c r="F29" s="12">
        <f>IF('tarif francs'!F29&gt;0,ROUND('tarif francs'!F29/euro,2),"")</f>
      </c>
      <c r="G29" s="12">
        <f>IF('tarif francs'!G29&gt;0,ROUND('tarif francs'!G29/euro,2),"")</f>
        <v>120.43</v>
      </c>
      <c r="H29" s="12">
        <f>IF('tarif francs'!H29&gt;0,ROUND('tarif francs'!H29/euro,2),"")</f>
        <v>120.43</v>
      </c>
      <c r="I29" s="12">
        <f>IF('tarif francs'!I29&gt;0,ROUND('tarif francs'!I29/euro,2),"")</f>
        <v>75.92</v>
      </c>
      <c r="J29" s="12">
        <f>IF('tarif francs'!J29&gt;0,ROUND('tarif francs'!J29/euro,2),"")</f>
        <v>55.8</v>
      </c>
      <c r="K29" s="12">
        <f>IF('tarif francs'!K29&gt;0,ROUND('tarif francs'!K29/euro,2),"")</f>
        <v>44.52</v>
      </c>
      <c r="L29" s="12">
        <f>IF('tarif francs'!L29&gt;0,ROUND('tarif francs'!L29/euro,2),"")</f>
        <v>38.11</v>
      </c>
      <c r="M29" s="12">
        <f>IF('tarif francs'!M29&gt;0,ROUND('tarif francs'!M29/euro,2),"")</f>
        <v>32.47</v>
      </c>
      <c r="N29" s="12">
        <f>IF('tarif francs'!N29&gt;0,ROUND('tarif francs'!N29/euro,2),"")</f>
        <v>27.9</v>
      </c>
      <c r="O29" s="12">
        <f>IF('tarif francs'!O29&gt;0,ROUND('tarif francs'!O29/euro,2),"")</f>
        <v>25.92</v>
      </c>
      <c r="P29" s="12">
        <f>IF('tarif francs'!P29&gt;0,ROUND('tarif francs'!P29/euro,2),"")</f>
        <v>24.7</v>
      </c>
      <c r="Q29" s="12">
        <f>IF('tarif francs'!Q29&gt;0,ROUND('tarif francs'!Q29/euro,2),"")</f>
        <v>24.09</v>
      </c>
    </row>
    <row r="30" spans="1:17" ht="12.75">
      <c r="A30">
        <v>27</v>
      </c>
      <c r="B30" t="s">
        <v>27</v>
      </c>
      <c r="C30" s="12">
        <f>IF('tarif francs'!C30&gt;0,ROUND('tarif francs'!C30/euro,2),"")</f>
        <v>9.18</v>
      </c>
      <c r="D30" s="12">
        <f>IF('tarif francs'!D30&gt;0,ROUND('tarif francs'!D30/euro,2),"")</f>
        <v>9.18</v>
      </c>
      <c r="E30" s="12">
        <f>IF('tarif francs'!E30&gt;0,ROUND('tarif francs'!E30/euro,2),"")</f>
      </c>
      <c r="F30" s="12">
        <f>IF('tarif francs'!F30&gt;0,ROUND('tarif francs'!F30/euro,2),"")</f>
        <v>91.77</v>
      </c>
      <c r="G30" s="12">
        <f>IF('tarif francs'!G30&gt;0,ROUND('tarif francs'!G30/euro,2),"")</f>
        <v>91.77</v>
      </c>
      <c r="H30" s="12">
        <f>IF('tarif francs'!H30&gt;0,ROUND('tarif francs'!H30/euro,2),"")</f>
        <v>91.77</v>
      </c>
      <c r="I30" s="12">
        <f>IF('tarif francs'!I30&gt;0,ROUND('tarif francs'!I30/euro,2),"")</f>
        <v>73.33</v>
      </c>
      <c r="J30" s="12">
        <f>IF('tarif francs'!J30&gt;0,ROUND('tarif francs'!J30/euro,2),"")</f>
        <v>48.94</v>
      </c>
      <c r="K30" s="12">
        <f>IF('tarif francs'!K30&gt;0,ROUND('tarif francs'!K30/euro,2),"")</f>
        <v>35.37</v>
      </c>
      <c r="L30" s="12">
        <f>IF('tarif francs'!L30&gt;0,ROUND('tarif francs'!L30/euro,2),"")</f>
        <v>20.28</v>
      </c>
      <c r="M30" s="12">
        <f>IF('tarif francs'!M30&gt;0,ROUND('tarif francs'!M30/euro,2),"")</f>
        <v>16.92</v>
      </c>
      <c r="N30" s="12">
        <f>IF('tarif francs'!N30&gt;0,ROUND('tarif francs'!N30/euro,2),"")</f>
        <v>14.64</v>
      </c>
      <c r="O30" s="12">
        <f>IF('tarif francs'!O30&gt;0,ROUND('tarif francs'!O30/euro,2),"")</f>
        <v>13.57</v>
      </c>
      <c r="P30" s="12">
        <f>IF('tarif francs'!P30&gt;0,ROUND('tarif francs'!P30/euro,2),"")</f>
        <v>12.96</v>
      </c>
      <c r="Q30" s="12">
        <f>IF('tarif francs'!Q30&gt;0,ROUND('tarif francs'!Q30/euro,2),"")</f>
        <v>12.65</v>
      </c>
    </row>
    <row r="31" spans="1:17" ht="12.75">
      <c r="A31">
        <v>28</v>
      </c>
      <c r="B31" t="s">
        <v>28</v>
      </c>
      <c r="C31" s="12">
        <f>IF('tarif francs'!C31&gt;0,ROUND('tarif francs'!C31/euro,2),"")</f>
        <v>9.18</v>
      </c>
      <c r="D31" s="12">
        <f>IF('tarif francs'!D31&gt;0,ROUND('tarif francs'!D31/euro,2),"")</f>
        <v>9.18</v>
      </c>
      <c r="E31" s="12">
        <f>IF('tarif francs'!E31&gt;0,ROUND('tarif francs'!E31/euro,2),"")</f>
      </c>
      <c r="F31" s="12">
        <f>IF('tarif francs'!F31&gt;0,ROUND('tarif francs'!F31/euro,2),"")</f>
        <v>91.77</v>
      </c>
      <c r="G31" s="12">
        <f>IF('tarif francs'!G31&gt;0,ROUND('tarif francs'!G31/euro,2),"")</f>
        <v>91.77</v>
      </c>
      <c r="H31" s="12">
        <f>IF('tarif francs'!H31&gt;0,ROUND('tarif francs'!H31/euro,2),"")</f>
        <v>91.77</v>
      </c>
      <c r="I31" s="12">
        <f>IF('tarif francs'!I31&gt;0,ROUND('tarif francs'!I31/euro,2),"")</f>
        <v>73.33</v>
      </c>
      <c r="J31" s="12">
        <f>IF('tarif francs'!J31&gt;0,ROUND('tarif francs'!J31/euro,2),"")</f>
        <v>48.94</v>
      </c>
      <c r="K31" s="12">
        <f>IF('tarif francs'!K31&gt;0,ROUND('tarif francs'!K31/euro,2),"")</f>
        <v>35.37</v>
      </c>
      <c r="L31" s="12">
        <f>IF('tarif francs'!L31&gt;0,ROUND('tarif francs'!L31/euro,2),"")</f>
        <v>20.28</v>
      </c>
      <c r="M31" s="12">
        <f>IF('tarif francs'!M31&gt;0,ROUND('tarif francs'!M31/euro,2),"")</f>
        <v>16.92</v>
      </c>
      <c r="N31" s="12">
        <f>IF('tarif francs'!N31&gt;0,ROUND('tarif francs'!N31/euro,2),"")</f>
        <v>14.64</v>
      </c>
      <c r="O31" s="12">
        <f>IF('tarif francs'!O31&gt;0,ROUND('tarif francs'!O31/euro,2),"")</f>
        <v>13.57</v>
      </c>
      <c r="P31" s="12">
        <f>IF('tarif francs'!P31&gt;0,ROUND('tarif francs'!P31/euro,2),"")</f>
        <v>12.96</v>
      </c>
      <c r="Q31" s="12">
        <f>IF('tarif francs'!Q31&gt;0,ROUND('tarif francs'!Q31/euro,2),"")</f>
        <v>12.65</v>
      </c>
    </row>
    <row r="32" spans="1:17" ht="12.75">
      <c r="A32">
        <v>29</v>
      </c>
      <c r="B32" t="s">
        <v>29</v>
      </c>
      <c r="C32" s="12">
        <f>IF('tarif francs'!C32&gt;0,ROUND('tarif francs'!C32/euro,2),"")</f>
        <v>49.99</v>
      </c>
      <c r="D32" s="12">
        <f>IF('tarif francs'!D32&gt;0,ROUND('tarif francs'!D32/euro,2),"")</f>
        <v>49.99</v>
      </c>
      <c r="E32" s="12">
        <f>IF('tarif francs'!E32&gt;0,ROUND('tarif francs'!E32/euro,2),"")</f>
        <v>49.99</v>
      </c>
      <c r="F32" s="12">
        <f>IF('tarif francs'!F32&gt;0,ROUND('tarif francs'!F32/euro,2),"")</f>
      </c>
      <c r="G32" s="12">
        <f>IF('tarif francs'!G32&gt;0,ROUND('tarif francs'!G32/euro,2),"")</f>
        <v>166.63</v>
      </c>
      <c r="H32" s="12">
        <f>IF('tarif francs'!H32&gt;0,ROUND('tarif francs'!H32/euro,2),"")</f>
        <v>166.63</v>
      </c>
      <c r="I32" s="12">
        <f>IF('tarif francs'!I32&gt;0,ROUND('tarif francs'!I32/euro,2),"")</f>
        <v>133.24</v>
      </c>
      <c r="J32" s="12">
        <f>IF('tarif francs'!J32&gt;0,ROUND('tarif francs'!J32/euro,2),"")</f>
        <v>88.88</v>
      </c>
      <c r="K32" s="12">
        <f>IF('tarif francs'!K32&gt;0,ROUND('tarif francs'!K32/euro,2),"")</f>
        <v>64.18</v>
      </c>
      <c r="L32" s="12">
        <f>IF('tarif francs'!L32&gt;0,ROUND('tarif francs'!L32/euro,2),"")</f>
        <v>53.97</v>
      </c>
      <c r="M32" s="12">
        <f>IF('tarif francs'!M32&gt;0,ROUND('tarif francs'!M32/euro,2),"")</f>
        <v>45.28</v>
      </c>
      <c r="N32" s="12">
        <f>IF('tarif francs'!N32&gt;0,ROUND('tarif francs'!N32/euro,2),"")</f>
        <v>38.87</v>
      </c>
      <c r="O32" s="12">
        <f>IF('tarif francs'!O32&gt;0,ROUND('tarif francs'!O32/euro,2),"")</f>
        <v>36.13</v>
      </c>
      <c r="P32" s="12">
        <f>IF('tarif francs'!P32&gt;0,ROUND('tarif francs'!P32/euro,2),"")</f>
        <v>34.3</v>
      </c>
      <c r="Q32" s="12">
        <f>IF('tarif francs'!Q32&gt;0,ROUND('tarif francs'!Q32/euro,2),"")</f>
        <v>33.54</v>
      </c>
    </row>
    <row r="33" spans="1:17" ht="12.75">
      <c r="A33">
        <v>30</v>
      </c>
      <c r="B33" t="s">
        <v>30</v>
      </c>
      <c r="C33" s="12">
        <f>IF('tarif francs'!C33&gt;0,ROUND('tarif francs'!C33/euro,2),"")</f>
        <v>16.72</v>
      </c>
      <c r="D33" s="12">
        <f>IF('tarif francs'!D33&gt;0,ROUND('tarif francs'!D33/euro,2),"")</f>
        <v>16.72</v>
      </c>
      <c r="E33" s="12">
        <f>IF('tarif francs'!E33&gt;0,ROUND('tarif francs'!E33/euro,2),"")</f>
      </c>
      <c r="F33" s="12">
        <f>IF('tarif francs'!F33&gt;0,ROUND('tarif francs'!F33/euro,2),"")</f>
        <v>167.24</v>
      </c>
      <c r="G33" s="12">
        <f>IF('tarif francs'!G33&gt;0,ROUND('tarif francs'!G33/euro,2),"")</f>
        <v>167.24</v>
      </c>
      <c r="H33" s="12">
        <f>IF('tarif francs'!H33&gt;0,ROUND('tarif francs'!H33/euro,2),"")</f>
        <v>167.24</v>
      </c>
      <c r="I33" s="12">
        <f>IF('tarif francs'!I33&gt;0,ROUND('tarif francs'!I33/euro,2),"")</f>
        <v>133.85</v>
      </c>
      <c r="J33" s="12">
        <f>IF('tarif francs'!J33&gt;0,ROUND('tarif francs'!J33/euro,2),"")</f>
        <v>89.18</v>
      </c>
      <c r="K33" s="12">
        <f>IF('tarif francs'!K33&gt;0,ROUND('tarif francs'!K33/euro,2),"")</f>
        <v>64.49</v>
      </c>
      <c r="L33" s="12">
        <f>IF('tarif francs'!L33&gt;0,ROUND('tarif francs'!L33/euro,2),"")</f>
        <v>54.12</v>
      </c>
      <c r="M33" s="12">
        <f>IF('tarif francs'!M33&gt;0,ROUND('tarif francs'!M33/euro,2),"")</f>
        <v>45.43</v>
      </c>
      <c r="N33" s="12">
        <f>IF('tarif francs'!N33&gt;0,ROUND('tarif francs'!N33/euro,2),"")</f>
        <v>39.18</v>
      </c>
      <c r="O33" s="12">
        <f>IF('tarif francs'!O33&gt;0,ROUND('tarif francs'!O33/euro,2),"")</f>
        <v>36.28</v>
      </c>
      <c r="P33" s="12">
        <f>IF('tarif francs'!P33&gt;0,ROUND('tarif francs'!P33/euro,2),"")</f>
        <v>34.45</v>
      </c>
      <c r="Q33" s="12">
        <f>IF('tarif francs'!Q33&gt;0,ROUND('tarif francs'!Q33/euro,2),"")</f>
        <v>33.69</v>
      </c>
    </row>
    <row r="34" spans="1:17" ht="12.75">
      <c r="A34">
        <v>31</v>
      </c>
      <c r="B34" t="s">
        <v>31</v>
      </c>
      <c r="C34" s="12">
        <f>IF('tarif francs'!C34&gt;0,ROUND('tarif francs'!C34/euro,2),"")</f>
        <v>12.91</v>
      </c>
      <c r="D34" s="12">
        <f>IF('tarif francs'!D34&gt;0,ROUND('tarif francs'!D34/euro,2),"")</f>
        <v>12.91</v>
      </c>
      <c r="E34" s="12">
        <f>IF('tarif francs'!E34&gt;0,ROUND('tarif francs'!E34/euro,2),"")</f>
      </c>
      <c r="F34" s="12">
        <f>IF('tarif francs'!F34&gt;0,ROUND('tarif francs'!F34/euro,2),"")</f>
        <v>129.12</v>
      </c>
      <c r="G34" s="12">
        <f>IF('tarif francs'!G34&gt;0,ROUND('tarif francs'!G34/euro,2),"")</f>
        <v>129.12</v>
      </c>
      <c r="H34" s="12">
        <f>IF('tarif francs'!H34&gt;0,ROUND('tarif francs'!H34/euro,2),"")</f>
        <v>129.12</v>
      </c>
      <c r="I34" s="12">
        <f>IF('tarif francs'!I34&gt;0,ROUND('tarif francs'!I34/euro,2),"")</f>
        <v>103.36</v>
      </c>
      <c r="J34" s="12">
        <f>IF('tarif francs'!J34&gt;0,ROUND('tarif francs'!J34/euro,2),"")</f>
        <v>75.92</v>
      </c>
      <c r="K34" s="12">
        <f>IF('tarif francs'!K34&gt;0,ROUND('tarif francs'!K34/euro,2),"")</f>
        <v>60.37</v>
      </c>
      <c r="L34" s="12">
        <f>IF('tarif francs'!L34&gt;0,ROUND('tarif francs'!L34/euro,2),"")</f>
        <v>51.68</v>
      </c>
      <c r="M34" s="12">
        <f>IF('tarif francs'!M34&gt;0,ROUND('tarif francs'!M34/euro,2),"")</f>
        <v>43.14</v>
      </c>
      <c r="N34" s="12">
        <f>IF('tarif francs'!N34&gt;0,ROUND('tarif francs'!N34/euro,2),"")</f>
        <v>37.2</v>
      </c>
      <c r="O34" s="12">
        <f>IF('tarif francs'!O34&gt;0,ROUND('tarif francs'!O34/euro,2),"")</f>
        <v>34.45</v>
      </c>
      <c r="P34" s="12">
        <f>IF('tarif francs'!P34&gt;0,ROUND('tarif francs'!P34/euro,2),"")</f>
        <v>32.78</v>
      </c>
      <c r="Q34" s="12">
        <f>IF('tarif francs'!Q34&gt;0,ROUND('tarif francs'!Q34/euro,2),"")</f>
        <v>32.01</v>
      </c>
    </row>
    <row r="35" spans="1:17" ht="12.75">
      <c r="A35">
        <v>32</v>
      </c>
      <c r="B35" t="s">
        <v>32</v>
      </c>
      <c r="C35" s="12">
        <f>IF('tarif francs'!C35&gt;0,ROUND('tarif francs'!C35/euro,2),"")</f>
        <v>13.31</v>
      </c>
      <c r="D35" s="12">
        <f>IF('tarif francs'!D35&gt;0,ROUND('tarif francs'!D35/euro,2),"")</f>
        <v>13.31</v>
      </c>
      <c r="E35" s="12">
        <f>IF('tarif francs'!E35&gt;0,ROUND('tarif francs'!E35/euro,2),"")</f>
      </c>
      <c r="F35" s="12">
        <f>IF('tarif francs'!F35&gt;0,ROUND('tarif francs'!F35/euro,2),"")</f>
        <v>133.09</v>
      </c>
      <c r="G35" s="12">
        <f>IF('tarif francs'!G35&gt;0,ROUND('tarif francs'!G35/euro,2),"")</f>
        <v>133.09</v>
      </c>
      <c r="H35" s="12">
        <f>IF('tarif francs'!H35&gt;0,ROUND('tarif francs'!H35/euro,2),"")</f>
        <v>133.09</v>
      </c>
      <c r="I35" s="12">
        <f>IF('tarif francs'!I35&gt;0,ROUND('tarif francs'!I35/euro,2),"")</f>
        <v>106.56</v>
      </c>
      <c r="J35" s="12">
        <f>IF('tarif francs'!J35&gt;0,ROUND('tarif francs'!J35/euro,2),"")</f>
        <v>78.05</v>
      </c>
      <c r="K35" s="12">
        <f>IF('tarif francs'!K35&gt;0,ROUND('tarif francs'!K35/euro,2),"")</f>
        <v>62.5</v>
      </c>
      <c r="L35" s="12">
        <f>IF('tarif francs'!L35&gt;0,ROUND('tarif francs'!L35/euro,2),"")</f>
        <v>53.51</v>
      </c>
      <c r="M35" s="12">
        <f>IF('tarif francs'!M35&gt;0,ROUND('tarif francs'!M35/euro,2),"")</f>
        <v>45.43</v>
      </c>
      <c r="N35" s="12">
        <f>IF('tarif francs'!N35&gt;0,ROUND('tarif francs'!N35/euro,2),"")</f>
        <v>39.18</v>
      </c>
      <c r="O35" s="12">
        <f>IF('tarif francs'!O35&gt;0,ROUND('tarif francs'!O35/euro,2),"")</f>
        <v>36.28</v>
      </c>
      <c r="P35" s="12">
        <f>IF('tarif francs'!P35&gt;0,ROUND('tarif francs'!P35/euro,2),"")</f>
        <v>34.45</v>
      </c>
      <c r="Q35" s="12">
        <f>IF('tarif francs'!Q35&gt;0,ROUND('tarif francs'!Q35/euro,2),"")</f>
        <v>33.69</v>
      </c>
    </row>
    <row r="36" spans="1:17" ht="12.75">
      <c r="A36">
        <v>33</v>
      </c>
      <c r="B36" t="s">
        <v>33</v>
      </c>
      <c r="C36" s="12">
        <f>IF('tarif francs'!C36&gt;0,ROUND('tarif francs'!C36/euro,2),"")</f>
        <v>10.28</v>
      </c>
      <c r="D36" s="12">
        <f>IF('tarif francs'!D36&gt;0,ROUND('tarif francs'!D36/euro,2),"")</f>
        <v>10.28</v>
      </c>
      <c r="E36" s="12">
        <f>IF('tarif francs'!E36&gt;0,ROUND('tarif francs'!E36/euro,2),"")</f>
      </c>
      <c r="F36" s="12">
        <f>IF('tarif francs'!F36&gt;0,ROUND('tarif francs'!F36/euro,2),"")</f>
        <v>102.75</v>
      </c>
      <c r="G36" s="12">
        <f>IF('tarif francs'!G36&gt;0,ROUND('tarif francs'!G36/euro,2),"")</f>
        <v>102.75</v>
      </c>
      <c r="H36" s="12">
        <f>IF('tarif francs'!H36&gt;0,ROUND('tarif francs'!H36/euro,2),"")</f>
        <v>102.75</v>
      </c>
      <c r="I36" s="12">
        <f>IF('tarif francs'!I36&gt;0,ROUND('tarif francs'!I36/euro,2),"")</f>
        <v>82.02</v>
      </c>
      <c r="J36" s="12">
        <f>IF('tarif francs'!J36&gt;0,ROUND('tarif francs'!J36/euro,2),"")</f>
        <v>59.76</v>
      </c>
      <c r="K36" s="12">
        <f>IF('tarif francs'!K36&gt;0,ROUND('tarif francs'!K36/euro,2),"")</f>
        <v>48.63</v>
      </c>
      <c r="L36" s="12">
        <f>IF('tarif francs'!L36&gt;0,ROUND('tarif francs'!L36/euro,2),"")</f>
        <v>41.62</v>
      </c>
      <c r="M36" s="12">
        <f>IF('tarif francs'!M36&gt;0,ROUND('tarif francs'!M36/euro,2),"")</f>
        <v>34.76</v>
      </c>
      <c r="N36" s="12">
        <f>IF('tarif francs'!N36&gt;0,ROUND('tarif francs'!N36/euro,2),"")</f>
        <v>29.88</v>
      </c>
      <c r="O36" s="12">
        <f>IF('tarif francs'!O36&gt;0,ROUND('tarif francs'!O36/euro,2),"")</f>
        <v>27.75</v>
      </c>
      <c r="P36" s="12">
        <f>IF('tarif francs'!P36&gt;0,ROUND('tarif francs'!P36/euro,2),"")</f>
        <v>26.37</v>
      </c>
      <c r="Q36" s="12">
        <f>IF('tarif francs'!Q36&gt;0,ROUND('tarif francs'!Q36/euro,2),"")</f>
        <v>25.76</v>
      </c>
    </row>
    <row r="37" spans="1:17" ht="12.75">
      <c r="A37">
        <v>34</v>
      </c>
      <c r="B37" t="s">
        <v>34</v>
      </c>
      <c r="C37" s="12">
        <f>IF('tarif francs'!C37&gt;0,ROUND('tarif francs'!C37/euro,2),"")</f>
        <v>14.5</v>
      </c>
      <c r="D37" s="12">
        <f>IF('tarif francs'!D37&gt;0,ROUND('tarif francs'!D37/euro,2),"")</f>
        <v>14.5</v>
      </c>
      <c r="E37" s="12">
        <f>IF('tarif francs'!E37&gt;0,ROUND('tarif francs'!E37/euro,2),"")</f>
      </c>
      <c r="F37" s="12">
        <f>IF('tarif francs'!F37&gt;0,ROUND('tarif francs'!F37/euro,2),"")</f>
        <v>144.98</v>
      </c>
      <c r="G37" s="12">
        <f>IF('tarif francs'!G37&gt;0,ROUND('tarif francs'!G37/euro,2),"")</f>
        <v>144.98</v>
      </c>
      <c r="H37" s="12">
        <f>IF('tarif francs'!H37&gt;0,ROUND('tarif francs'!H37/euro,2),"")</f>
        <v>144.98</v>
      </c>
      <c r="I37" s="12">
        <f>IF('tarif francs'!I37&gt;0,ROUND('tarif francs'!I37/euro,2),"")</f>
        <v>115.1</v>
      </c>
      <c r="J37" s="12">
        <f>IF('tarif francs'!J37&gt;0,ROUND('tarif francs'!J37/euro,2),"")</f>
        <v>85.22</v>
      </c>
      <c r="K37" s="12">
        <f>IF('tarif francs'!K37&gt;0,ROUND('tarif francs'!K37/euro,2),"")</f>
        <v>67.23</v>
      </c>
      <c r="L37" s="12">
        <f>IF('tarif francs'!L37&gt;0,ROUND('tarif francs'!L37/euro,2),"")</f>
        <v>58.24</v>
      </c>
      <c r="M37" s="12">
        <f>IF('tarif francs'!M37&gt;0,ROUND('tarif francs'!M37/euro,2),"")</f>
        <v>48.63</v>
      </c>
      <c r="N37" s="12">
        <f>IF('tarif francs'!N37&gt;0,ROUND('tarif francs'!N37/euro,2),"")</f>
        <v>41.92</v>
      </c>
      <c r="O37" s="12">
        <f>IF('tarif francs'!O37&gt;0,ROUND('tarif francs'!O37/euro,2),"")</f>
        <v>38.87</v>
      </c>
      <c r="P37" s="12">
        <f>IF('tarif francs'!P37&gt;0,ROUND('tarif francs'!P37/euro,2),"")</f>
        <v>37.05</v>
      </c>
      <c r="Q37" s="12">
        <f>IF('tarif francs'!Q37&gt;0,ROUND('tarif francs'!Q37/euro,2),"")</f>
        <v>36.13</v>
      </c>
    </row>
    <row r="38" spans="1:17" ht="12.75">
      <c r="A38">
        <v>35</v>
      </c>
      <c r="B38" t="s">
        <v>35</v>
      </c>
      <c r="C38" s="12">
        <f>IF('tarif francs'!C38&gt;0,ROUND('tarif francs'!C38/euro,2),"")</f>
        <v>34.8</v>
      </c>
      <c r="D38" s="12">
        <f>IF('tarif francs'!D38&gt;0,ROUND('tarif francs'!D38/euro,2),"")</f>
        <v>34.8</v>
      </c>
      <c r="E38" s="12">
        <f>IF('tarif francs'!E38&gt;0,ROUND('tarif francs'!E38/euro,2),"")</f>
        <v>34.8</v>
      </c>
      <c r="F38" s="12">
        <f>IF('tarif francs'!F38&gt;0,ROUND('tarif francs'!F38/euro,2),"")</f>
      </c>
      <c r="G38" s="12">
        <f>IF('tarif francs'!G38&gt;0,ROUND('tarif francs'!G38/euro,2),"")</f>
        <v>116.01</v>
      </c>
      <c r="H38" s="12">
        <f>IF('tarif francs'!H38&gt;0,ROUND('tarif francs'!H38/euro,2),"")</f>
        <v>116.01</v>
      </c>
      <c r="I38" s="12">
        <f>IF('tarif francs'!I38&gt;0,ROUND('tarif francs'!I38/euro,2),"")</f>
        <v>92.84</v>
      </c>
      <c r="J38" s="12">
        <f>IF('tarif francs'!J38&gt;0,ROUND('tarif francs'!J38/euro,2),"")</f>
        <v>61.89</v>
      </c>
      <c r="K38" s="12">
        <f>IF('tarif francs'!K38&gt;0,ROUND('tarif francs'!K38/euro,2),"")</f>
        <v>44.67</v>
      </c>
      <c r="L38" s="12">
        <f>IF('tarif francs'!L38&gt;0,ROUND('tarif francs'!L38/euro,2),"")</f>
        <v>37.5</v>
      </c>
      <c r="M38" s="12">
        <f>IF('tarif francs'!M38&gt;0,ROUND('tarif francs'!M38/euro,2),"")</f>
        <v>31.56</v>
      </c>
      <c r="N38" s="12">
        <f>IF('tarif francs'!N38&gt;0,ROUND('tarif francs'!N38/euro,2),"")</f>
        <v>27.14</v>
      </c>
      <c r="O38" s="12">
        <f>IF('tarif francs'!O38&gt;0,ROUND('tarif francs'!O38/euro,2),"")</f>
        <v>25.15</v>
      </c>
      <c r="P38" s="12">
        <f>IF('tarif francs'!P38&gt;0,ROUND('tarif francs'!P38/euro,2),"")</f>
        <v>23.93</v>
      </c>
      <c r="Q38" s="12">
        <f>IF('tarif francs'!Q38&gt;0,ROUND('tarif francs'!Q38/euro,2),"")</f>
        <v>23.32</v>
      </c>
    </row>
    <row r="39" spans="1:17" ht="12.75">
      <c r="A39">
        <v>36</v>
      </c>
      <c r="B39" t="s">
        <v>36</v>
      </c>
      <c r="C39" s="12">
        <f>IF('tarif francs'!C39&gt;0,ROUND('tarif francs'!C39/euro,2),"")</f>
        <v>7.59</v>
      </c>
      <c r="D39" s="12">
        <f>IF('tarif francs'!D39&gt;0,ROUND('tarif francs'!D39/euro,2),"")</f>
        <v>7.59</v>
      </c>
      <c r="E39" s="12">
        <f>IF('tarif francs'!E39&gt;0,ROUND('tarif francs'!E39/euro,2),"")</f>
      </c>
      <c r="F39" s="12">
        <f>IF('tarif francs'!F39&gt;0,ROUND('tarif francs'!F39/euro,2),"")</f>
        <v>75.92</v>
      </c>
      <c r="G39" s="12">
        <f>IF('tarif francs'!G39&gt;0,ROUND('tarif francs'!G39/euro,2),"")</f>
        <v>75.92</v>
      </c>
      <c r="H39" s="12">
        <f>IF('tarif francs'!H39&gt;0,ROUND('tarif francs'!H39/euro,2),"")</f>
        <v>75.92</v>
      </c>
      <c r="I39" s="12">
        <f>IF('tarif francs'!I39&gt;0,ROUND('tarif francs'!I39/euro,2),"")</f>
        <v>60.67</v>
      </c>
      <c r="J39" s="12">
        <f>IF('tarif francs'!J39&gt;0,ROUND('tarif francs'!J39/euro,2),"")</f>
        <v>40.55</v>
      </c>
      <c r="K39" s="12">
        <f>IF('tarif francs'!K39&gt;0,ROUND('tarif francs'!K39/euro,2),"")</f>
        <v>29.27</v>
      </c>
      <c r="L39" s="12">
        <f>IF('tarif francs'!L39&gt;0,ROUND('tarif francs'!L39/euro,2),"")</f>
        <v>24.54</v>
      </c>
      <c r="M39" s="12">
        <f>IF('tarif francs'!M39&gt;0,ROUND('tarif francs'!M39/euro,2),"")</f>
        <v>20.58</v>
      </c>
      <c r="N39" s="12">
        <f>IF('tarif francs'!N39&gt;0,ROUND('tarif francs'!N39/euro,2),"")</f>
        <v>17.68</v>
      </c>
      <c r="O39" s="12">
        <f>IF('tarif francs'!O39&gt;0,ROUND('tarif francs'!O39/euro,2),"")</f>
        <v>16.46</v>
      </c>
      <c r="P39" s="12">
        <f>IF('tarif francs'!P39&gt;0,ROUND('tarif francs'!P39/euro,2),"")</f>
        <v>15.7</v>
      </c>
      <c r="Q39" s="12">
        <f>IF('tarif francs'!Q39&gt;0,ROUND('tarif francs'!Q39/euro,2),"")</f>
        <v>15.24</v>
      </c>
    </row>
    <row r="40" spans="1:17" ht="12.75">
      <c r="A40">
        <v>37</v>
      </c>
      <c r="B40" t="s">
        <v>37</v>
      </c>
      <c r="C40" s="12">
        <f>IF('tarif francs'!C40&gt;0,ROUND('tarif francs'!C40/euro,2),"")</f>
        <v>6.75</v>
      </c>
      <c r="D40" s="12">
        <f>IF('tarif francs'!D40&gt;0,ROUND('tarif francs'!D40/euro,2),"")</f>
        <v>6.75</v>
      </c>
      <c r="E40" s="12">
        <f>IF('tarif francs'!E40&gt;0,ROUND('tarif francs'!E40/euro,2),"")</f>
      </c>
      <c r="F40" s="12">
        <f>IF('tarif francs'!F40&gt;0,ROUND('tarif francs'!F40/euro,2),"")</f>
        <v>67.53</v>
      </c>
      <c r="G40" s="12">
        <f>IF('tarif francs'!G40&gt;0,ROUND('tarif francs'!G40/euro,2),"")</f>
        <v>67.53</v>
      </c>
      <c r="H40" s="12">
        <f>IF('tarif francs'!H40&gt;0,ROUND('tarif francs'!H40/euro,2),"")</f>
        <v>67.53</v>
      </c>
      <c r="I40" s="12">
        <f>IF('tarif francs'!I40&gt;0,ROUND('tarif francs'!I40/euro,2),"")</f>
        <v>53.97</v>
      </c>
      <c r="J40" s="12">
        <f>IF('tarif francs'!J40&gt;0,ROUND('tarif francs'!J40/euro,2),"")</f>
        <v>35.98</v>
      </c>
      <c r="K40" s="12">
        <f>IF('tarif francs'!K40&gt;0,ROUND('tarif francs'!K40/euro,2),"")</f>
        <v>26.07</v>
      </c>
      <c r="L40" s="12">
        <f>IF('tarif francs'!L40&gt;0,ROUND('tarif francs'!L40/euro,2),"")</f>
        <v>21.8</v>
      </c>
      <c r="M40" s="12">
        <f>IF('tarif francs'!M40&gt;0,ROUND('tarif francs'!M40/euro,2),"")</f>
        <v>18.29</v>
      </c>
      <c r="N40" s="12">
        <f>IF('tarif francs'!N40&gt;0,ROUND('tarif francs'!N40/euro,2),"")</f>
        <v>15.7</v>
      </c>
      <c r="O40" s="12">
        <f>IF('tarif francs'!O40&gt;0,ROUND('tarif francs'!O40/euro,2),"")</f>
        <v>14.64</v>
      </c>
      <c r="P40" s="12">
        <f>IF('tarif francs'!P40&gt;0,ROUND('tarif francs'!P40/euro,2),"")</f>
        <v>13.87</v>
      </c>
      <c r="Q40" s="12">
        <f>IF('tarif francs'!Q40&gt;0,ROUND('tarif francs'!Q40/euro,2),"")</f>
        <v>13.57</v>
      </c>
    </row>
    <row r="41" spans="1:17" ht="12.75">
      <c r="A41">
        <v>38</v>
      </c>
      <c r="B41" t="s">
        <v>38</v>
      </c>
      <c r="C41" s="12">
        <f>IF('tarif francs'!C41&gt;0,ROUND('tarif francs'!C41/euro,2),"")</f>
        <v>15.64</v>
      </c>
      <c r="D41" s="12">
        <f>IF('tarif francs'!D41&gt;0,ROUND('tarif francs'!D41/euro,2),"")</f>
        <v>15.64</v>
      </c>
      <c r="E41" s="12">
        <f>IF('tarif francs'!E41&gt;0,ROUND('tarif francs'!E41/euro,2),"")</f>
      </c>
      <c r="F41" s="12">
        <f>IF('tarif francs'!F41&gt;0,ROUND('tarif francs'!F41/euro,2),"")</f>
        <v>170.29</v>
      </c>
      <c r="G41" s="12">
        <f>IF('tarif francs'!G41&gt;0,ROUND('tarif francs'!G41/euro,2),"")</f>
        <v>170.29</v>
      </c>
      <c r="H41" s="12">
        <f>IF('tarif francs'!H41&gt;0,ROUND('tarif francs'!H41/euro,2),"")</f>
        <v>156.41</v>
      </c>
      <c r="I41" s="12">
        <f>IF('tarif francs'!I41&gt;0,ROUND('tarif francs'!I41/euro,2),"")</f>
        <v>111.29</v>
      </c>
      <c r="J41" s="12">
        <f>IF('tarif francs'!J41&gt;0,ROUND('tarif francs'!J41/euro,2),"")</f>
        <v>51.53</v>
      </c>
      <c r="K41" s="12">
        <f>IF('tarif francs'!K41&gt;0,ROUND('tarif francs'!K41/euro,2),"")</f>
        <v>41.31</v>
      </c>
      <c r="L41" s="12">
        <f>IF('tarif francs'!L41&gt;0,ROUND('tarif francs'!L41/euro,2),"")</f>
        <v>35.37</v>
      </c>
      <c r="M41" s="12">
        <f>IF('tarif francs'!M41&gt;0,ROUND('tarif francs'!M41/euro,2),"")</f>
        <v>30.18</v>
      </c>
      <c r="N41" s="12">
        <f>IF('tarif francs'!N41&gt;0,ROUND('tarif francs'!N41/euro,2),"")</f>
        <v>25.92</v>
      </c>
      <c r="O41" s="12">
        <f>IF('tarif francs'!O41&gt;0,ROUND('tarif francs'!O41/euro,2),"")</f>
        <v>24.09</v>
      </c>
      <c r="P41" s="12">
        <f>IF('tarif francs'!P41&gt;0,ROUND('tarif francs'!P41/euro,2),"")</f>
        <v>22.87</v>
      </c>
      <c r="Q41" s="12">
        <f>IF('tarif francs'!Q41&gt;0,ROUND('tarif francs'!Q41/euro,2),"")</f>
        <v>22.41</v>
      </c>
    </row>
    <row r="42" spans="1:17" ht="12.75">
      <c r="A42">
        <v>39</v>
      </c>
      <c r="B42" t="s">
        <v>39</v>
      </c>
      <c r="C42" s="12">
        <f>IF('tarif francs'!C42&gt;0,ROUND('tarif francs'!C42/euro,2),"")</f>
        <v>34.35</v>
      </c>
      <c r="D42" s="12">
        <f>IF('tarif francs'!D42&gt;0,ROUND('tarif francs'!D42/euro,2),"")</f>
        <v>34.35</v>
      </c>
      <c r="E42" s="12">
        <f>IF('tarif francs'!E42&gt;0,ROUND('tarif francs'!E42/euro,2),"")</f>
        <v>34.35</v>
      </c>
      <c r="F42" s="12">
        <f>IF('tarif francs'!F42&gt;0,ROUND('tarif francs'!F42/euro,2),"")</f>
      </c>
      <c r="G42" s="12">
        <f>IF('tarif francs'!G42&gt;0,ROUND('tarif francs'!G42/euro,2),"")</f>
        <v>114.49</v>
      </c>
      <c r="H42" s="12">
        <f>IF('tarif francs'!H42&gt;0,ROUND('tarif francs'!H42/euro,2),"")</f>
        <v>114.49</v>
      </c>
      <c r="I42" s="12">
        <f>IF('tarif francs'!I42&gt;0,ROUND('tarif francs'!I42/euro,2),"")</f>
        <v>60.37</v>
      </c>
      <c r="J42" s="12">
        <f>IF('tarif francs'!J42&gt;0,ROUND('tarif francs'!J42/euro,2),"")</f>
        <v>44.21</v>
      </c>
      <c r="K42" s="12">
        <f>IF('tarif francs'!K42&gt;0,ROUND('tarif francs'!K42/euro,2),"")</f>
        <v>35.37</v>
      </c>
      <c r="L42" s="12">
        <f>IF('tarif francs'!L42&gt;0,ROUND('tarif francs'!L42/euro,2),"")</f>
        <v>30.18</v>
      </c>
      <c r="M42" s="12">
        <f>IF('tarif francs'!M42&gt;0,ROUND('tarif francs'!M42/euro,2),"")</f>
        <v>25.76</v>
      </c>
      <c r="N42" s="12">
        <f>IF('tarif francs'!N42&gt;0,ROUND('tarif francs'!N42/euro,2),"")</f>
        <v>22.26</v>
      </c>
      <c r="O42" s="12">
        <f>IF('tarif francs'!O42&gt;0,ROUND('tarif francs'!O42/euro,2),"")</f>
        <v>20.58</v>
      </c>
      <c r="P42" s="12">
        <f>IF('tarif francs'!P42&gt;0,ROUND('tarif francs'!P42/euro,2),"")</f>
        <v>19.51</v>
      </c>
      <c r="Q42" s="12">
        <f>IF('tarif francs'!Q42&gt;0,ROUND('tarif francs'!Q42/euro,2),"")</f>
        <v>19.06</v>
      </c>
    </row>
    <row r="43" spans="1:17" ht="12.75">
      <c r="A43">
        <v>40</v>
      </c>
      <c r="B43" t="s">
        <v>40</v>
      </c>
      <c r="C43" s="12">
        <f>IF('tarif francs'!C43&gt;0,ROUND('tarif francs'!C43/euro,2),"")</f>
        <v>12.91</v>
      </c>
      <c r="D43" s="12">
        <f>IF('tarif francs'!D43&gt;0,ROUND('tarif francs'!D43/euro,2),"")</f>
        <v>12.91</v>
      </c>
      <c r="E43" s="12">
        <f>IF('tarif francs'!E43&gt;0,ROUND('tarif francs'!E43/euro,2),"")</f>
      </c>
      <c r="F43" s="12">
        <f>IF('tarif francs'!F43&gt;0,ROUND('tarif francs'!F43/euro,2),"")</f>
        <v>129.12</v>
      </c>
      <c r="G43" s="12">
        <f>IF('tarif francs'!G43&gt;0,ROUND('tarif francs'!G43/euro,2),"")</f>
        <v>129.12</v>
      </c>
      <c r="H43" s="12">
        <f>IF('tarif francs'!H43&gt;0,ROUND('tarif francs'!H43/euro,2),"")</f>
        <v>129.12</v>
      </c>
      <c r="I43" s="12">
        <f>IF('tarif francs'!I43&gt;0,ROUND('tarif francs'!I43/euro,2),"")</f>
        <v>103.36</v>
      </c>
      <c r="J43" s="12">
        <f>IF('tarif francs'!J43&gt;0,ROUND('tarif francs'!J43/euro,2),"")</f>
        <v>75.77</v>
      </c>
      <c r="K43" s="12">
        <f>IF('tarif francs'!K43&gt;0,ROUND('tarif francs'!K43/euro,2),"")</f>
        <v>60.67</v>
      </c>
      <c r="L43" s="12">
        <f>IF('tarif francs'!L43&gt;0,ROUND('tarif francs'!L43/euro,2),"")</f>
        <v>51.83</v>
      </c>
      <c r="M43" s="12">
        <f>IF('tarif francs'!M43&gt;0,ROUND('tarif francs'!M43/euro,2),"")</f>
        <v>44.06</v>
      </c>
      <c r="N43" s="12">
        <f>IF('tarif francs'!N43&gt;0,ROUND('tarif francs'!N43/euro,2),"")</f>
        <v>37.96</v>
      </c>
      <c r="O43" s="12">
        <f>IF('tarif francs'!O43&gt;0,ROUND('tarif francs'!O43/euro,2),"")</f>
        <v>35.22</v>
      </c>
      <c r="P43" s="12">
        <f>IF('tarif francs'!P43&gt;0,ROUND('tarif francs'!P43/euro,2),"")</f>
        <v>33.54</v>
      </c>
      <c r="Q43" s="12">
        <f>IF('tarif francs'!Q43&gt;0,ROUND('tarif francs'!Q43/euro,2),"")</f>
        <v>32.62</v>
      </c>
    </row>
    <row r="44" spans="1:17" ht="12.75">
      <c r="A44">
        <v>41</v>
      </c>
      <c r="B44" t="s">
        <v>41</v>
      </c>
      <c r="C44" s="12">
        <f>IF('tarif francs'!C44&gt;0,ROUND('tarif francs'!C44/euro,2),"")</f>
        <v>6.26</v>
      </c>
      <c r="D44" s="12">
        <f>IF('tarif francs'!D44&gt;0,ROUND('tarif francs'!D44/euro,2),"")</f>
        <v>6.26</v>
      </c>
      <c r="E44" s="12">
        <f>IF('tarif francs'!E44&gt;0,ROUND('tarif francs'!E44/euro,2),"")</f>
      </c>
      <c r="F44" s="12">
        <f>IF('tarif francs'!F44&gt;0,ROUND('tarif francs'!F44/euro,2),"")</f>
        <v>62.5</v>
      </c>
      <c r="G44" s="12">
        <f>IF('tarif francs'!G44&gt;0,ROUND('tarif francs'!G44/euro,2),"")</f>
        <v>62.5</v>
      </c>
      <c r="H44" s="12">
        <f>IF('tarif francs'!H44&gt;0,ROUND('tarif francs'!H44/euro,2),"")</f>
        <v>62.5</v>
      </c>
      <c r="I44" s="12">
        <f>IF('tarif francs'!I44&gt;0,ROUND('tarif francs'!I44/euro,2),"")</f>
        <v>50</v>
      </c>
      <c r="J44" s="12">
        <f>IF('tarif francs'!J44&gt;0,ROUND('tarif francs'!J44/euro,2),"")</f>
        <v>33.39</v>
      </c>
      <c r="K44" s="12">
        <f>IF('tarif francs'!K44&gt;0,ROUND('tarif francs'!K44/euro,2),"")</f>
        <v>24.09</v>
      </c>
      <c r="L44" s="12">
        <f>IF('tarif francs'!L44&gt;0,ROUND('tarif francs'!L44/euro,2),"")</f>
        <v>20.28</v>
      </c>
      <c r="M44" s="12">
        <f>IF('tarif francs'!M44&gt;0,ROUND('tarif francs'!M44/euro,2),"")</f>
        <v>16.92</v>
      </c>
      <c r="N44" s="12">
        <f>IF('tarif francs'!N44&gt;0,ROUND('tarif francs'!N44/euro,2),"")</f>
        <v>14.64</v>
      </c>
      <c r="O44" s="12">
        <f>IF('tarif francs'!O44&gt;0,ROUND('tarif francs'!O44/euro,2),"")</f>
        <v>13.57</v>
      </c>
      <c r="P44" s="12">
        <f>IF('tarif francs'!P44&gt;0,ROUND('tarif francs'!P44/euro,2),"")</f>
        <v>12.96</v>
      </c>
      <c r="Q44" s="12">
        <f>IF('tarif francs'!Q44&gt;0,ROUND('tarif francs'!Q44/euro,2),"")</f>
        <v>12.65</v>
      </c>
    </row>
    <row r="45" spans="1:17" ht="12.75">
      <c r="A45">
        <v>42</v>
      </c>
      <c r="B45" t="s">
        <v>42</v>
      </c>
      <c r="C45" s="12">
        <f>IF('tarif francs'!C45&gt;0,ROUND('tarif francs'!C45/euro,2),"")</f>
        <v>34.62</v>
      </c>
      <c r="D45" s="12">
        <f>IF('tarif francs'!D45&gt;0,ROUND('tarif francs'!D45/euro,2),"")</f>
        <v>34.62</v>
      </c>
      <c r="E45" s="12">
        <f>IF('tarif francs'!E45&gt;0,ROUND('tarif francs'!E45/euro,2),"")</f>
        <v>34.62</v>
      </c>
      <c r="F45" s="12">
        <f>IF('tarif francs'!F45&gt;0,ROUND('tarif francs'!F45/euro,2),"")</f>
      </c>
      <c r="G45" s="12">
        <f>IF('tarif francs'!G45&gt;0,ROUND('tarif francs'!G45/euro,2),"")</f>
        <v>115.4</v>
      </c>
      <c r="H45" s="12">
        <f>IF('tarif francs'!H45&gt;0,ROUND('tarif francs'!H45/euro,2),"")</f>
        <v>115.4</v>
      </c>
      <c r="I45" s="12">
        <f>IF('tarif francs'!I45&gt;0,ROUND('tarif francs'!I45/euro,2),"")</f>
        <v>67.08</v>
      </c>
      <c r="J45" s="12">
        <f>IF('tarif francs'!J45&gt;0,ROUND('tarif francs'!J45/euro,2),"")</f>
        <v>49.24</v>
      </c>
      <c r="K45" s="12">
        <f>IF('tarif francs'!K45&gt;0,ROUND('tarif francs'!K45/euro,2),"")</f>
        <v>39.33</v>
      </c>
      <c r="L45" s="12">
        <f>IF('tarif francs'!L45&gt;0,ROUND('tarif francs'!L45/euro,2),"")</f>
        <v>33.69</v>
      </c>
      <c r="M45" s="12">
        <f>IF('tarif francs'!M45&gt;0,ROUND('tarif francs'!M45/euro,2),"")</f>
        <v>28.66</v>
      </c>
      <c r="N45" s="12">
        <f>IF('tarif francs'!N45&gt;0,ROUND('tarif francs'!N45/euro,2),"")</f>
        <v>24.7</v>
      </c>
      <c r="O45" s="12">
        <f>IF('tarif francs'!O45&gt;0,ROUND('tarif francs'!O45/euro,2),"")</f>
        <v>22.87</v>
      </c>
      <c r="P45" s="12">
        <f>IF('tarif francs'!P45&gt;0,ROUND('tarif francs'!P45/euro,2),"")</f>
        <v>21.8</v>
      </c>
      <c r="Q45" s="12">
        <f>IF('tarif francs'!Q45&gt;0,ROUND('tarif francs'!Q45/euro,2),"")</f>
        <v>21.19</v>
      </c>
    </row>
    <row r="46" spans="1:17" ht="12.75">
      <c r="A46">
        <v>43</v>
      </c>
      <c r="B46" t="s">
        <v>43</v>
      </c>
      <c r="C46" s="12">
        <f>IF('tarif francs'!C46&gt;0,ROUND('tarif francs'!C46/euro,2),"")</f>
        <v>39.74</v>
      </c>
      <c r="D46" s="12">
        <f>IF('tarif francs'!D46&gt;0,ROUND('tarif francs'!D46/euro,2),"")</f>
        <v>39.74</v>
      </c>
      <c r="E46" s="12">
        <f>IF('tarif francs'!E46&gt;0,ROUND('tarif francs'!E46/euro,2),"")</f>
        <v>39.74</v>
      </c>
      <c r="F46" s="12">
        <f>IF('tarif francs'!F46&gt;0,ROUND('tarif francs'!F46/euro,2),"")</f>
      </c>
      <c r="G46" s="12">
        <f>IF('tarif francs'!G46&gt;0,ROUND('tarif francs'!G46/euro,2),"")</f>
        <v>132.48</v>
      </c>
      <c r="H46" s="12">
        <f>IF('tarif francs'!H46&gt;0,ROUND('tarif francs'!H46/euro,2),"")</f>
        <v>132.48</v>
      </c>
      <c r="I46" s="12">
        <f>IF('tarif francs'!I46&gt;0,ROUND('tarif francs'!I46/euro,2),"")</f>
        <v>84.91</v>
      </c>
      <c r="J46" s="12">
        <f>IF('tarif francs'!J46&gt;0,ROUND('tarif francs'!J46/euro,2),"")</f>
        <v>62.35</v>
      </c>
      <c r="K46" s="12">
        <f>IF('tarif francs'!K46&gt;0,ROUND('tarif francs'!K46/euro,2),"")</f>
        <v>49.85</v>
      </c>
      <c r="L46" s="12">
        <f>IF('tarif francs'!L46&gt;0,ROUND('tarif francs'!L46/euro,2),"")</f>
        <v>42.53</v>
      </c>
      <c r="M46" s="12">
        <f>IF('tarif francs'!M46&gt;0,ROUND('tarif francs'!M46/euro,2),"")</f>
        <v>36.28</v>
      </c>
      <c r="N46" s="12">
        <f>IF('tarif francs'!N46&gt;0,ROUND('tarif francs'!N46/euro,2),"")</f>
        <v>31.25</v>
      </c>
      <c r="O46" s="12">
        <f>IF('tarif francs'!O46&gt;0,ROUND('tarif francs'!O46/euro,2),"")</f>
        <v>28.97</v>
      </c>
      <c r="P46" s="12">
        <f>IF('tarif francs'!P46&gt;0,ROUND('tarif francs'!P46/euro,2),"")</f>
        <v>27.59</v>
      </c>
      <c r="Q46" s="12">
        <f>IF('tarif francs'!Q46&gt;0,ROUND('tarif francs'!Q46/euro,2),"")</f>
        <v>26.83</v>
      </c>
    </row>
    <row r="47" spans="1:17" ht="12.75">
      <c r="A47">
        <v>44</v>
      </c>
      <c r="B47" t="s">
        <v>44</v>
      </c>
      <c r="C47" s="12">
        <f>IF('tarif francs'!C47&gt;0,ROUND('tarif francs'!C47/euro,2),"")</f>
        <v>35.65</v>
      </c>
      <c r="D47" s="12">
        <f>IF('tarif francs'!D47&gt;0,ROUND('tarif francs'!D47/euro,2),"")</f>
        <v>35.65</v>
      </c>
      <c r="E47" s="12">
        <f>IF('tarif francs'!E47&gt;0,ROUND('tarif francs'!E47/euro,2),"")</f>
        <v>35.65</v>
      </c>
      <c r="F47" s="12">
        <f>IF('tarif francs'!F47&gt;0,ROUND('tarif francs'!F47/euro,2),"")</f>
      </c>
      <c r="G47" s="12">
        <f>IF('tarif francs'!G47&gt;0,ROUND('tarif francs'!G47/euro,2),"")</f>
        <v>118.76</v>
      </c>
      <c r="H47" s="12">
        <f>IF('tarif francs'!H47&gt;0,ROUND('tarif francs'!H47/euro,2),"")</f>
        <v>118.76</v>
      </c>
      <c r="I47" s="12">
        <f>IF('tarif francs'!I47&gt;0,ROUND('tarif francs'!I47/euro,2),"")</f>
        <v>95.13</v>
      </c>
      <c r="J47" s="12">
        <f>IF('tarif francs'!J47&gt;0,ROUND('tarif francs'!J47/euro,2),"")</f>
        <v>63.42</v>
      </c>
      <c r="K47" s="12">
        <f>IF('tarif francs'!K47&gt;0,ROUND('tarif francs'!K47/euro,2),"")</f>
        <v>45.73</v>
      </c>
      <c r="L47" s="12">
        <f>IF('tarif francs'!L47&gt;0,ROUND('tarif francs'!L47/euro,2),"")</f>
        <v>38.42</v>
      </c>
      <c r="M47" s="12">
        <f>IF('tarif francs'!M47&gt;0,ROUND('tarif francs'!M47/euro,2),"")</f>
        <v>32.32</v>
      </c>
      <c r="N47" s="12">
        <f>IF('tarif francs'!N47&gt;0,ROUND('tarif francs'!N47/euro,2),"")</f>
        <v>27.75</v>
      </c>
      <c r="O47" s="12">
        <f>IF('tarif francs'!O47&gt;0,ROUND('tarif francs'!O47/euro,2),"")</f>
        <v>25.76</v>
      </c>
      <c r="P47" s="12">
        <f>IF('tarif francs'!P47&gt;0,ROUND('tarif francs'!P47/euro,2),"")</f>
        <v>24.54</v>
      </c>
      <c r="Q47" s="12">
        <f>IF('tarif francs'!Q47&gt;0,ROUND('tarif francs'!Q47/euro,2),"")</f>
        <v>23.93</v>
      </c>
    </row>
    <row r="48" spans="1:17" ht="12.75">
      <c r="A48">
        <v>45</v>
      </c>
      <c r="B48" t="s">
        <v>45</v>
      </c>
      <c r="C48" s="12">
        <f>IF('tarif francs'!C48&gt;0,ROUND('tarif francs'!C48/euro,2),"")</f>
        <v>5.06</v>
      </c>
      <c r="D48" s="12">
        <f>IF('tarif francs'!D48&gt;0,ROUND('tarif francs'!D48/euro,2),"")</f>
        <v>5.06</v>
      </c>
      <c r="E48" s="12">
        <f>IF('tarif francs'!E48&gt;0,ROUND('tarif francs'!E48/euro,2),"")</f>
      </c>
      <c r="F48" s="12">
        <f>IF('tarif francs'!F48&gt;0,ROUND('tarif francs'!F48/euro,2),"")</f>
        <v>50.61</v>
      </c>
      <c r="G48" s="12">
        <f>IF('tarif francs'!G48&gt;0,ROUND('tarif francs'!G48/euro,2),"")</f>
        <v>50.61</v>
      </c>
      <c r="H48" s="12">
        <f>IF('tarif francs'!H48&gt;0,ROUND('tarif francs'!H48/euro,2),"")</f>
        <v>50.61</v>
      </c>
      <c r="I48" s="12">
        <f>IF('tarif francs'!I48&gt;0,ROUND('tarif francs'!I48/euro,2),"")</f>
        <v>40.55</v>
      </c>
      <c r="J48" s="12">
        <f>IF('tarif francs'!J48&gt;0,ROUND('tarif francs'!J48/euro,2),"")</f>
        <v>26.98</v>
      </c>
      <c r="K48" s="12">
        <f>IF('tarif francs'!K48&gt;0,ROUND('tarif francs'!K48/euro,2),"")</f>
        <v>19.51</v>
      </c>
      <c r="L48" s="12">
        <f>IF('tarif francs'!L48&gt;0,ROUND('tarif francs'!L48/euro,2),"")</f>
        <v>16.31</v>
      </c>
      <c r="M48" s="12">
        <f>IF('tarif francs'!M48&gt;0,ROUND('tarif francs'!M48/euro,2),"")</f>
        <v>13.72</v>
      </c>
      <c r="N48" s="12">
        <f>IF('tarif francs'!N48&gt;0,ROUND('tarif francs'!N48/euro,2),"")</f>
        <v>11.89</v>
      </c>
      <c r="O48" s="12">
        <f>IF('tarif francs'!O48&gt;0,ROUND('tarif francs'!O48/euro,2),"")</f>
        <v>10.98</v>
      </c>
      <c r="P48" s="12">
        <f>IF('tarif francs'!P48&gt;0,ROUND('tarif francs'!P48/euro,2),"")</f>
        <v>10.37</v>
      </c>
      <c r="Q48" s="12">
        <f>IF('tarif francs'!Q48&gt;0,ROUND('tarif francs'!Q48/euro,2),"")</f>
        <v>10.21</v>
      </c>
    </row>
    <row r="49" spans="1:17" ht="12.75">
      <c r="A49">
        <v>46</v>
      </c>
      <c r="B49" t="s">
        <v>46</v>
      </c>
      <c r="C49" s="12">
        <f>IF('tarif francs'!C49&gt;0,ROUND('tarif francs'!C49/euro,2),"")</f>
        <v>45.73</v>
      </c>
      <c r="D49" s="12">
        <f>IF('tarif francs'!D49&gt;0,ROUND('tarif francs'!D49/euro,2),"")</f>
        <v>45.73</v>
      </c>
      <c r="E49" s="12">
        <f>IF('tarif francs'!E49&gt;0,ROUND('tarif francs'!E49/euro,2),"")</f>
        <v>45.73</v>
      </c>
      <c r="F49" s="12">
        <f>IF('tarif francs'!F49&gt;0,ROUND('tarif francs'!F49/euro,2),"")</f>
      </c>
      <c r="G49" s="12">
        <f>IF('tarif francs'!G49&gt;0,ROUND('tarif francs'!G49/euro,2),"")</f>
        <v>152.45</v>
      </c>
      <c r="H49" s="12">
        <f>IF('tarif francs'!H49&gt;0,ROUND('tarif francs'!H49/euro,2),"")</f>
        <v>152.45</v>
      </c>
      <c r="I49" s="12">
        <f>IF('tarif francs'!I49&gt;0,ROUND('tarif francs'!I49/euro,2),"")</f>
        <v>91.16</v>
      </c>
      <c r="J49" s="12">
        <f>IF('tarif francs'!J49&gt;0,ROUND('tarif francs'!J49/euro,2),"")</f>
        <v>66.93</v>
      </c>
      <c r="K49" s="12">
        <f>IF('tarif francs'!K49&gt;0,ROUND('tarif francs'!K49/euro,2),"")</f>
        <v>53.51</v>
      </c>
      <c r="L49" s="12">
        <f>IF('tarif francs'!L49&gt;0,ROUND('tarif francs'!L49/euro,2),"")</f>
        <v>45.73</v>
      </c>
      <c r="M49" s="12">
        <f>IF('tarif francs'!M49&gt;0,ROUND('tarif francs'!M49/euro,2),"")</f>
        <v>38.87</v>
      </c>
      <c r="N49" s="12">
        <f>IF('tarif francs'!N49&gt;0,ROUND('tarif francs'!N49/euro,2),"")</f>
        <v>33.54</v>
      </c>
      <c r="O49" s="12">
        <f>IF('tarif francs'!O49&gt;0,ROUND('tarif francs'!O49/euro,2),"")</f>
        <v>31.1</v>
      </c>
      <c r="P49" s="12">
        <f>IF('tarif francs'!P49&gt;0,ROUND('tarif francs'!P49/euro,2),"")</f>
        <v>29.58</v>
      </c>
      <c r="Q49" s="12">
        <f>IF('tarif francs'!Q49&gt;0,ROUND('tarif francs'!Q49/euro,2),"")</f>
        <v>28.81</v>
      </c>
    </row>
    <row r="50" spans="1:17" ht="12.75">
      <c r="A50">
        <v>47</v>
      </c>
      <c r="B50" t="s">
        <v>47</v>
      </c>
      <c r="C50" s="12">
        <f>IF('tarif francs'!C50&gt;0,ROUND('tarif francs'!C50/euro,2),"")</f>
        <v>12.91</v>
      </c>
      <c r="D50" s="12">
        <f>IF('tarif francs'!D50&gt;0,ROUND('tarif francs'!D50/euro,2),"")</f>
        <v>12.91</v>
      </c>
      <c r="E50" s="12">
        <f>IF('tarif francs'!E50&gt;0,ROUND('tarif francs'!E50/euro,2),"")</f>
      </c>
      <c r="F50" s="12">
        <f>IF('tarif francs'!F50&gt;0,ROUND('tarif francs'!F50/euro,2),"")</f>
        <v>129.12</v>
      </c>
      <c r="G50" s="12">
        <f>IF('tarif francs'!G50&gt;0,ROUND('tarif francs'!G50/euro,2),"")</f>
        <v>129.12</v>
      </c>
      <c r="H50" s="12">
        <f>IF('tarif francs'!H50&gt;0,ROUND('tarif francs'!H50/euro,2),"")</f>
        <v>129.12</v>
      </c>
      <c r="I50" s="12">
        <f>IF('tarif francs'!I50&gt;0,ROUND('tarif francs'!I50/euro,2),"")</f>
        <v>103.36</v>
      </c>
      <c r="J50" s="12">
        <f>IF('tarif francs'!J50&gt;0,ROUND('tarif francs'!J50/euro,2),"")</f>
        <v>75.92</v>
      </c>
      <c r="K50" s="12">
        <f>IF('tarif francs'!K50&gt;0,ROUND('tarif francs'!K50/euro,2),"")</f>
        <v>60.37</v>
      </c>
      <c r="L50" s="12">
        <f>IF('tarif francs'!L50&gt;0,ROUND('tarif francs'!L50/euro,2),"")</f>
        <v>51.68</v>
      </c>
      <c r="M50" s="12">
        <f>IF('tarif francs'!M50&gt;0,ROUND('tarif francs'!M50/euro,2),"")</f>
        <v>43.14</v>
      </c>
      <c r="N50" s="12">
        <f>IF('tarif francs'!N50&gt;0,ROUND('tarif francs'!N50/euro,2),"")</f>
        <v>37.2</v>
      </c>
      <c r="O50" s="12">
        <f>IF('tarif francs'!O50&gt;0,ROUND('tarif francs'!O50/euro,2),"")</f>
        <v>34.45</v>
      </c>
      <c r="P50" s="12">
        <f>IF('tarif francs'!P50&gt;0,ROUND('tarif francs'!P50/euro,2),"")</f>
        <v>32.78</v>
      </c>
      <c r="Q50" s="12">
        <f>IF('tarif francs'!Q50&gt;0,ROUND('tarif francs'!Q50/euro,2),"")</f>
        <v>32.01</v>
      </c>
    </row>
    <row r="51" spans="1:17" ht="12.75">
      <c r="A51">
        <v>48</v>
      </c>
      <c r="B51" t="s">
        <v>48</v>
      </c>
      <c r="C51" s="12">
        <f>IF('tarif francs'!C51&gt;0,ROUND('tarif francs'!C51/euro,2),"")</f>
        <v>56.62</v>
      </c>
      <c r="D51" s="12">
        <f>IF('tarif francs'!D51&gt;0,ROUND('tarif francs'!D51/euro,2),"")</f>
        <v>56.62</v>
      </c>
      <c r="E51" s="12">
        <f>IF('tarif francs'!E51&gt;0,ROUND('tarif francs'!E51/euro,2),"")</f>
        <v>56.62</v>
      </c>
      <c r="F51" s="12">
        <f>IF('tarif francs'!F51&gt;0,ROUND('tarif francs'!F51/euro,2),"")</f>
      </c>
      <c r="G51" s="12">
        <f>IF('tarif francs'!G51&gt;0,ROUND('tarif francs'!G51/euro,2),"")</f>
        <v>188.73</v>
      </c>
      <c r="H51" s="12">
        <f>IF('tarif francs'!H51&gt;0,ROUND('tarif francs'!H51/euro,2),"")</f>
        <v>188.73</v>
      </c>
      <c r="I51" s="12">
        <f>IF('tarif francs'!I51&gt;0,ROUND('tarif francs'!I51/euro,2),"")</f>
        <v>97.87</v>
      </c>
      <c r="J51" s="12">
        <f>IF('tarif francs'!J51&gt;0,ROUND('tarif francs'!J51/euro,2),"")</f>
        <v>71.8</v>
      </c>
      <c r="K51" s="12">
        <f>IF('tarif francs'!K51&gt;0,ROUND('tarif francs'!K51/euro,2),"")</f>
        <v>57.47</v>
      </c>
      <c r="L51" s="12">
        <f>IF('tarif francs'!L51&gt;0,ROUND('tarif francs'!L51/euro,2),"")</f>
        <v>49.09</v>
      </c>
      <c r="M51" s="12">
        <f>IF('tarif francs'!M51&gt;0,ROUND('tarif francs'!M51/euro,2),"")</f>
        <v>41.77</v>
      </c>
      <c r="N51" s="12">
        <f>IF('tarif francs'!N51&gt;0,ROUND('tarif francs'!N51/euro,2),"")</f>
        <v>35.98</v>
      </c>
      <c r="O51" s="12">
        <f>IF('tarif francs'!O51&gt;0,ROUND('tarif francs'!O51/euro,2),"")</f>
        <v>33.39</v>
      </c>
      <c r="P51" s="12">
        <f>IF('tarif francs'!P51&gt;0,ROUND('tarif francs'!P51/euro,2),"")</f>
        <v>31.71</v>
      </c>
      <c r="Q51" s="12">
        <f>IF('tarif francs'!Q51&gt;0,ROUND('tarif francs'!Q51/euro,2),"")</f>
        <v>30.95</v>
      </c>
    </row>
    <row r="52" spans="1:17" ht="12.75">
      <c r="A52">
        <v>49</v>
      </c>
      <c r="B52" t="s">
        <v>49</v>
      </c>
      <c r="C52" s="12">
        <f>IF('tarif francs'!C52&gt;0,ROUND('tarif francs'!C52/euro,2),"")</f>
        <v>30.79</v>
      </c>
      <c r="D52" s="12">
        <f>IF('tarif francs'!D52&gt;0,ROUND('tarif francs'!D52/euro,2),"")</f>
        <v>30.79</v>
      </c>
      <c r="E52" s="12">
        <f>IF('tarif francs'!E52&gt;0,ROUND('tarif francs'!E52/euro,2),"")</f>
      </c>
      <c r="F52" s="12">
        <f>IF('tarif francs'!F52&gt;0,ROUND('tarif francs'!F52/euro,2),"")</f>
      </c>
      <c r="G52" s="12">
        <f>IF('tarif francs'!G52&gt;0,ROUND('tarif francs'!G52/euro,2),"")</f>
        <v>102.6</v>
      </c>
      <c r="H52" s="12">
        <f>IF('tarif francs'!H52&gt;0,ROUND('tarif francs'!H52/euro,2),"")</f>
        <v>102.6</v>
      </c>
      <c r="I52" s="12">
        <f>IF('tarif francs'!I52&gt;0,ROUND('tarif francs'!I52/euro,2),"")</f>
        <v>82.17</v>
      </c>
      <c r="J52" s="12">
        <f>IF('tarif francs'!J52&gt;0,ROUND('tarif francs'!J52/euro,2),"")</f>
        <v>54.73</v>
      </c>
      <c r="K52" s="12">
        <f>IF('tarif francs'!K52&gt;0,ROUND('tarif francs'!K52/euro,2),"")</f>
        <v>39.48</v>
      </c>
      <c r="L52" s="12">
        <f>IF('tarif francs'!L52&gt;0,ROUND('tarif francs'!L52/euro,2),"")</f>
        <v>33.23</v>
      </c>
      <c r="M52" s="12">
        <f>IF('tarif francs'!M52&gt;0,ROUND('tarif francs'!M52/euro,2),"")</f>
        <v>27.9</v>
      </c>
      <c r="N52" s="12">
        <f>IF('tarif francs'!N52&gt;0,ROUND('tarif francs'!N52/euro,2),"")</f>
        <v>23.93</v>
      </c>
      <c r="O52" s="12">
        <f>IF('tarif francs'!O52&gt;0,ROUND('tarif francs'!O52/euro,2),"")</f>
        <v>22.26</v>
      </c>
      <c r="P52" s="12">
        <f>IF('tarif francs'!P52&gt;0,ROUND('tarif francs'!P52/euro,2),"")</f>
        <v>21.19</v>
      </c>
      <c r="Q52" s="12">
        <f>IF('tarif francs'!Q52&gt;0,ROUND('tarif francs'!Q52/euro,2),"")</f>
        <v>20.58</v>
      </c>
    </row>
    <row r="53" spans="1:17" ht="12.75">
      <c r="A53">
        <v>50</v>
      </c>
      <c r="B53" t="s">
        <v>50</v>
      </c>
      <c r="C53" s="12">
        <f>IF('tarif francs'!C53&gt;0,ROUND('tarif francs'!C53/euro,2),"")</f>
        <v>30.37</v>
      </c>
      <c r="D53" s="12">
        <f>IF('tarif francs'!D53&gt;0,ROUND('tarif francs'!D53/euro,2),"")</f>
        <v>30.37</v>
      </c>
      <c r="E53" s="12">
        <f>IF('tarif francs'!E53&gt;0,ROUND('tarif francs'!E53/euro,2),"")</f>
        <v>30.37</v>
      </c>
      <c r="F53" s="12">
        <f>IF('tarif francs'!F53&gt;0,ROUND('tarif francs'!F53/euro,2),"")</f>
      </c>
      <c r="G53" s="12">
        <f>IF('tarif francs'!G53&gt;0,ROUND('tarif francs'!G53/euro,2),"")</f>
        <v>101.23</v>
      </c>
      <c r="H53" s="12">
        <f>IF('tarif francs'!H53&gt;0,ROUND('tarif francs'!H53/euro,2),"")</f>
        <v>101.23</v>
      </c>
      <c r="I53" s="12">
        <f>IF('tarif francs'!I53&gt;0,ROUND('tarif francs'!I53/euro,2),"")</f>
        <v>80.95</v>
      </c>
      <c r="J53" s="12">
        <f>IF('tarif francs'!J53&gt;0,ROUND('tarif francs'!J53/euro,2),"")</f>
        <v>53.97</v>
      </c>
      <c r="K53" s="12">
        <f>IF('tarif francs'!K53&gt;0,ROUND('tarif francs'!K53/euro,2),"")</f>
        <v>39.03</v>
      </c>
      <c r="L53" s="12">
        <f>IF('tarif francs'!L53&gt;0,ROUND('tarif francs'!L53/euro,2),"")</f>
        <v>32.78</v>
      </c>
      <c r="M53" s="12">
        <f>IF('tarif francs'!M53&gt;0,ROUND('tarif francs'!M53/euro,2),"")</f>
        <v>27.44</v>
      </c>
      <c r="N53" s="12">
        <f>IF('tarif francs'!N53&gt;0,ROUND('tarif francs'!N53/euro,2),"")</f>
        <v>23.63</v>
      </c>
      <c r="O53" s="12">
        <f>IF('tarif francs'!O53&gt;0,ROUND('tarif francs'!O53/euro,2),"")</f>
        <v>21.95</v>
      </c>
      <c r="P53" s="12">
        <f>IF('tarif francs'!P53&gt;0,ROUND('tarif francs'!P53/euro,2),"")</f>
        <v>20.89</v>
      </c>
      <c r="Q53" s="12">
        <f>IF('tarif francs'!Q53&gt;0,ROUND('tarif francs'!Q53/euro,2),"")</f>
        <v>20.43</v>
      </c>
    </row>
    <row r="54" spans="1:17" ht="12.75">
      <c r="A54">
        <v>51</v>
      </c>
      <c r="B54" t="s">
        <v>51</v>
      </c>
      <c r="C54" s="12">
        <f>IF('tarif francs'!C54&gt;0,ROUND('tarif francs'!C54/euro,2),"")</f>
        <v>6.6</v>
      </c>
      <c r="D54" s="12">
        <f>IF('tarif francs'!D54&gt;0,ROUND('tarif francs'!D54/euro,2),"")</f>
      </c>
      <c r="E54" s="12">
        <f>IF('tarif francs'!E54&gt;0,ROUND('tarif francs'!E54/euro,2),"")</f>
        <v>6.6</v>
      </c>
      <c r="F54" s="12">
        <f>IF('tarif francs'!F54&gt;0,ROUND('tarif francs'!F54/euro,2),"")</f>
        <v>66.01</v>
      </c>
      <c r="G54" s="12">
        <f>IF('tarif francs'!G54&gt;0,ROUND('tarif francs'!G54/euro,2),"")</f>
        <v>66.01</v>
      </c>
      <c r="H54" s="12">
        <f>IF('tarif francs'!H54&gt;0,ROUND('tarif francs'!H54/euro,2),"")</f>
        <v>66.01</v>
      </c>
      <c r="I54" s="12">
        <f>IF('tarif francs'!I54&gt;0,ROUND('tarif francs'!I54/euro,2),"")</f>
        <v>52.75</v>
      </c>
      <c r="J54" s="12">
        <f>IF('tarif francs'!J54&gt;0,ROUND('tarif francs'!J54/euro,2),"")</f>
        <v>31.86</v>
      </c>
      <c r="K54" s="12">
        <f>IF('tarif francs'!K54&gt;0,ROUND('tarif francs'!K54/euro,2),"")</f>
        <v>23.02</v>
      </c>
      <c r="L54" s="12">
        <f>IF('tarif francs'!L54&gt;0,ROUND('tarif francs'!L54/euro,2),"")</f>
        <v>19.36</v>
      </c>
      <c r="M54" s="12">
        <f>IF('tarif francs'!M54&gt;0,ROUND('tarif francs'!M54/euro,2),"")</f>
        <v>16.16</v>
      </c>
      <c r="N54" s="12">
        <f>IF('tarif francs'!N54&gt;0,ROUND('tarif francs'!N54/euro,2),"")</f>
        <v>14.03</v>
      </c>
      <c r="O54" s="12">
        <f>IF('tarif francs'!O54&gt;0,ROUND('tarif francs'!O54/euro,2),"")</f>
        <v>12.96</v>
      </c>
      <c r="P54" s="12">
        <f>IF('tarif francs'!P54&gt;0,ROUND('tarif francs'!P54/euro,2),"")</f>
        <v>12.35</v>
      </c>
      <c r="Q54" s="12">
        <f>IF('tarif francs'!Q54&gt;0,ROUND('tarif francs'!Q54/euro,2),"")</f>
        <v>12.04</v>
      </c>
    </row>
    <row r="55" spans="1:17" ht="12.75">
      <c r="A55">
        <v>52</v>
      </c>
      <c r="B55" t="s">
        <v>52</v>
      </c>
      <c r="C55" s="12">
        <f>IF('tarif francs'!C55&gt;0,ROUND('tarif francs'!C55/euro,2),"")</f>
        <v>8.42</v>
      </c>
      <c r="D55" s="12">
        <f>IF('tarif francs'!D55&gt;0,ROUND('tarif francs'!D55/euro,2),"")</f>
        <v>8.42</v>
      </c>
      <c r="E55" s="12">
        <f>IF('tarif francs'!E55&gt;0,ROUND('tarif francs'!E55/euro,2),"")</f>
      </c>
      <c r="F55" s="12">
        <f>IF('tarif francs'!F55&gt;0,ROUND('tarif francs'!F55/euro,2),"")</f>
        <v>84.15</v>
      </c>
      <c r="G55" s="12">
        <f>IF('tarif francs'!G55&gt;0,ROUND('tarif francs'!G55/euro,2),"")</f>
        <v>84.15</v>
      </c>
      <c r="H55" s="12">
        <f>IF('tarif francs'!H55&gt;0,ROUND('tarif francs'!H55/euro,2),"")</f>
        <v>84.15</v>
      </c>
      <c r="I55" s="12">
        <f>IF('tarif francs'!I55&gt;0,ROUND('tarif francs'!I55/euro,2),"")</f>
        <v>67.38</v>
      </c>
      <c r="J55" s="12">
        <f>IF('tarif francs'!J55&gt;0,ROUND('tarif francs'!J55/euro,2),"")</f>
        <v>40.55</v>
      </c>
      <c r="K55" s="12">
        <f>IF('tarif francs'!K55&gt;0,ROUND('tarif francs'!K55/euro,2),"")</f>
        <v>29.27</v>
      </c>
      <c r="L55" s="12">
        <f>IF('tarif francs'!L55&gt;0,ROUND('tarif francs'!L55/euro,2),"")</f>
        <v>24.54</v>
      </c>
      <c r="M55" s="12">
        <f>IF('tarif francs'!M55&gt;0,ROUND('tarif francs'!M55/euro,2),"")</f>
        <v>20.58</v>
      </c>
      <c r="N55" s="12">
        <f>IF('tarif francs'!N55&gt;0,ROUND('tarif francs'!N55/euro,2),"")</f>
        <v>17.68</v>
      </c>
      <c r="O55" s="12">
        <f>IF('tarif francs'!O55&gt;0,ROUND('tarif francs'!O55/euro,2),"")</f>
        <v>16.46</v>
      </c>
      <c r="P55" s="12">
        <f>IF('tarif francs'!P55&gt;0,ROUND('tarif francs'!P55/euro,2),"")</f>
        <v>15.7</v>
      </c>
      <c r="Q55" s="12">
        <f>IF('tarif francs'!Q55&gt;0,ROUND('tarif francs'!Q55/euro,2),"")</f>
        <v>15.24</v>
      </c>
    </row>
    <row r="56" spans="1:17" ht="12.75">
      <c r="A56">
        <v>53</v>
      </c>
      <c r="B56" t="s">
        <v>53</v>
      </c>
      <c r="C56" s="12">
        <f>IF('tarif francs'!C56&gt;0,ROUND('tarif francs'!C56/euro,2),"")</f>
        <v>28.68</v>
      </c>
      <c r="D56" s="12">
        <f>IF('tarif francs'!D56&gt;0,ROUND('tarif francs'!D56/euro,2),"")</f>
        <v>28.68</v>
      </c>
      <c r="E56" s="12">
        <f>IF('tarif francs'!E56&gt;0,ROUND('tarif francs'!E56/euro,2),"")</f>
        <v>28.68</v>
      </c>
      <c r="F56" s="12">
        <f>IF('tarif francs'!F56&gt;0,ROUND('tarif francs'!F56/euro,2),"")</f>
      </c>
      <c r="G56" s="12">
        <f>IF('tarif francs'!G56&gt;0,ROUND('tarif francs'!G56/euro,2),"")</f>
        <v>95.59</v>
      </c>
      <c r="H56" s="12">
        <f>IF('tarif francs'!H56&gt;0,ROUND('tarif francs'!H56/euro,2),"")</f>
        <v>95.59</v>
      </c>
      <c r="I56" s="12">
        <f>IF('tarif francs'!I56&gt;0,ROUND('tarif francs'!I56/euro,2),"")</f>
        <v>76.53</v>
      </c>
      <c r="J56" s="12">
        <f>IF('tarif francs'!J56&gt;0,ROUND('tarif francs'!J56/euro,2),"")</f>
        <v>51.07</v>
      </c>
      <c r="K56" s="12">
        <f>IF('tarif francs'!K56&gt;0,ROUND('tarif francs'!K56/euro,2),"")</f>
        <v>36.89</v>
      </c>
      <c r="L56" s="12">
        <f>IF('tarif francs'!L56&gt;0,ROUND('tarif francs'!L56/euro,2),"")</f>
        <v>30.95</v>
      </c>
      <c r="M56" s="12">
        <f>IF('tarif francs'!M56&gt;0,ROUND('tarif francs'!M56/euro,2),"")</f>
        <v>25.92</v>
      </c>
      <c r="N56" s="12">
        <f>IF('tarif francs'!N56&gt;0,ROUND('tarif francs'!N56/euro,2),"")</f>
        <v>22.41</v>
      </c>
      <c r="O56" s="12">
        <f>IF('tarif francs'!O56&gt;0,ROUND('tarif francs'!O56/euro,2),"")</f>
        <v>20.73</v>
      </c>
      <c r="P56" s="12">
        <f>IF('tarif francs'!P56&gt;0,ROUND('tarif francs'!P56/euro,2),"")</f>
        <v>19.67</v>
      </c>
      <c r="Q56" s="12">
        <f>IF('tarif francs'!Q56&gt;0,ROUND('tarif francs'!Q56/euro,2),"")</f>
        <v>19.21</v>
      </c>
    </row>
    <row r="57" spans="1:17" ht="12.75">
      <c r="A57">
        <v>54</v>
      </c>
      <c r="B57" t="s">
        <v>54</v>
      </c>
      <c r="C57" s="12">
        <f>IF('tarif francs'!C57&gt;0,ROUND('tarif francs'!C57/euro,2),"")</f>
        <v>18.29</v>
      </c>
      <c r="D57" s="12">
        <f>IF('tarif francs'!D57&gt;0,ROUND('tarif francs'!D57/euro,2),"")</f>
        <v>18.29</v>
      </c>
      <c r="E57" s="12">
        <f>IF('tarif francs'!E57&gt;0,ROUND('tarif francs'!E57/euro,2),"")</f>
      </c>
      <c r="F57" s="12">
        <f>IF('tarif francs'!F57&gt;0,ROUND('tarif francs'!F57/euro,2),"")</f>
        <v>85.07</v>
      </c>
      <c r="G57" s="12">
        <f>IF('tarif francs'!G57&gt;0,ROUND('tarif francs'!G57/euro,2),"")</f>
        <v>85.07</v>
      </c>
      <c r="H57" s="12">
        <f>IF('tarif francs'!H57&gt;0,ROUND('tarif francs'!H57/euro,2),"")</f>
        <v>85.07</v>
      </c>
      <c r="I57" s="12">
        <f>IF('tarif francs'!I57&gt;0,ROUND('tarif francs'!I57/euro,2),"")</f>
        <v>67.99</v>
      </c>
      <c r="J57" s="12">
        <f>IF('tarif francs'!J57&gt;0,ROUND('tarif francs'!J57/euro,2),"")</f>
        <v>45.43</v>
      </c>
      <c r="K57" s="12">
        <f>IF('tarif francs'!K57&gt;0,ROUND('tarif francs'!K57/euro,2),"")</f>
        <v>32.78</v>
      </c>
      <c r="L57" s="12">
        <f>IF('tarif francs'!L57&gt;0,ROUND('tarif francs'!L57/euro,2),"")</f>
        <v>27.59</v>
      </c>
      <c r="M57" s="12">
        <f>IF('tarif francs'!M57&gt;0,ROUND('tarif francs'!M57/euro,2),"")</f>
        <v>23.17</v>
      </c>
      <c r="N57" s="12">
        <f>IF('tarif francs'!N57&gt;0,ROUND('tarif francs'!N57/euro,2),"")</f>
        <v>19.82</v>
      </c>
      <c r="O57" s="12">
        <f>IF('tarif francs'!O57&gt;0,ROUND('tarif francs'!O57/euro,2),"")</f>
        <v>18.45</v>
      </c>
      <c r="P57" s="12">
        <f>IF('tarif francs'!P57&gt;0,ROUND('tarif francs'!P57/euro,2),"")</f>
        <v>17.53</v>
      </c>
      <c r="Q57" s="12">
        <f>IF('tarif francs'!Q57&gt;0,ROUND('tarif francs'!Q57/euro,2),"")</f>
        <v>17.07</v>
      </c>
    </row>
    <row r="58" spans="1:17" ht="12.75">
      <c r="A58">
        <v>55</v>
      </c>
      <c r="B58" t="s">
        <v>55</v>
      </c>
      <c r="C58" s="12">
        <f>IF('tarif francs'!C58&gt;0,ROUND('tarif francs'!C58/euro,2),"")</f>
        <v>8.42</v>
      </c>
      <c r="D58" s="12">
        <f>IF('tarif francs'!D58&gt;0,ROUND('tarif francs'!D58/euro,2),"")</f>
        <v>8.42</v>
      </c>
      <c r="E58" s="12">
        <f>IF('tarif francs'!E58&gt;0,ROUND('tarif francs'!E58/euro,2),"")</f>
      </c>
      <c r="F58" s="12">
        <f>IF('tarif francs'!F58&gt;0,ROUND('tarif francs'!F58/euro,2),"")</f>
        <v>84.15</v>
      </c>
      <c r="G58" s="12">
        <f>IF('tarif francs'!G58&gt;0,ROUND('tarif francs'!G58/euro,2),"")</f>
        <v>84.15</v>
      </c>
      <c r="H58" s="12">
        <f>IF('tarif francs'!H58&gt;0,ROUND('tarif francs'!H58/euro,2),"")</f>
        <v>84.15</v>
      </c>
      <c r="I58" s="12">
        <f>IF('tarif francs'!I58&gt;0,ROUND('tarif francs'!I58/euro,2),"")</f>
        <v>67.38</v>
      </c>
      <c r="J58" s="12">
        <f>IF('tarif francs'!J58&gt;0,ROUND('tarif francs'!J58/euro,2),"")</f>
        <v>40.55</v>
      </c>
      <c r="K58" s="12">
        <f>IF('tarif francs'!K58&gt;0,ROUND('tarif francs'!K58/euro,2),"")</f>
        <v>29.27</v>
      </c>
      <c r="L58" s="12">
        <f>IF('tarif francs'!L58&gt;0,ROUND('tarif francs'!L58/euro,2),"")</f>
        <v>24.54</v>
      </c>
      <c r="M58" s="12">
        <f>IF('tarif francs'!M58&gt;0,ROUND('tarif francs'!M58/euro,2),"")</f>
        <v>20.58</v>
      </c>
      <c r="N58" s="12">
        <f>IF('tarif francs'!N58&gt;0,ROUND('tarif francs'!N58/euro,2),"")</f>
        <v>17.68</v>
      </c>
      <c r="O58" s="12">
        <f>IF('tarif francs'!O58&gt;0,ROUND('tarif francs'!O58/euro,2),"")</f>
        <v>16.46</v>
      </c>
      <c r="P58" s="12">
        <f>IF('tarif francs'!P58&gt;0,ROUND('tarif francs'!P58/euro,2),"")</f>
        <v>15.7</v>
      </c>
      <c r="Q58" s="12">
        <f>IF('tarif francs'!Q58&gt;0,ROUND('tarif francs'!Q58/euro,2),"")</f>
        <v>15.24</v>
      </c>
    </row>
    <row r="59" spans="1:17" ht="12.75">
      <c r="A59">
        <v>56</v>
      </c>
      <c r="B59" t="s">
        <v>56</v>
      </c>
      <c r="C59" s="12">
        <f>IF('tarif francs'!C59&gt;0,ROUND('tarif francs'!C59/euro,2),"")</f>
        <v>44.08</v>
      </c>
      <c r="D59" s="12">
        <f>IF('tarif francs'!D59&gt;0,ROUND('tarif francs'!D59/euro,2),"")</f>
        <v>44.08</v>
      </c>
      <c r="E59" s="12">
        <f>IF('tarif francs'!E59&gt;0,ROUND('tarif francs'!E59/euro,2),"")</f>
        <v>44.08</v>
      </c>
      <c r="F59" s="12">
        <f>IF('tarif francs'!F59&gt;0,ROUND('tarif francs'!F59/euro,2),"")</f>
      </c>
      <c r="G59" s="12">
        <f>IF('tarif francs'!G59&gt;0,ROUND('tarif francs'!G59/euro,2),"")</f>
        <v>146.96</v>
      </c>
      <c r="H59" s="12">
        <f>IF('tarif francs'!H59&gt;0,ROUND('tarif francs'!H59/euro,2),"")</f>
        <v>146.96</v>
      </c>
      <c r="I59" s="12">
        <f>IF('tarif francs'!I59&gt;0,ROUND('tarif francs'!I59/euro,2),"")</f>
        <v>117.54</v>
      </c>
      <c r="J59" s="12">
        <f>IF('tarif francs'!J59&gt;0,ROUND('tarif francs'!J59/euro,2),"")</f>
        <v>78.36</v>
      </c>
      <c r="K59" s="12">
        <f>IF('tarif francs'!K59&gt;0,ROUND('tarif francs'!K59/euro,2),"")</f>
        <v>56.56</v>
      </c>
      <c r="L59" s="12">
        <f>IF('tarif francs'!L59&gt;0,ROUND('tarif francs'!L59/euro,2),"")</f>
        <v>47.56</v>
      </c>
      <c r="M59" s="12">
        <f>IF('tarif francs'!M59&gt;0,ROUND('tarif francs'!M59/euro,2),"")</f>
        <v>39.94</v>
      </c>
      <c r="N59" s="12">
        <f>IF('tarif francs'!N59&gt;0,ROUND('tarif francs'!N59/euro,2),"")</f>
        <v>34.3</v>
      </c>
      <c r="O59" s="12">
        <f>IF('tarif francs'!O59&gt;0,ROUND('tarif francs'!O59/euro,2),"")</f>
        <v>31.86</v>
      </c>
      <c r="P59" s="12">
        <f>IF('tarif francs'!P59&gt;0,ROUND('tarif francs'!P59/euro,2),"")</f>
        <v>30.34</v>
      </c>
      <c r="Q59" s="12">
        <f>IF('tarif francs'!Q59&gt;0,ROUND('tarif francs'!Q59/euro,2),"")</f>
        <v>29.58</v>
      </c>
    </row>
    <row r="60" spans="1:17" ht="12.75">
      <c r="A60">
        <v>57</v>
      </c>
      <c r="B60" t="s">
        <v>57</v>
      </c>
      <c r="C60" s="12">
        <f>IF('tarif francs'!C60&gt;0,ROUND('tarif francs'!C60/euro,2),"")</f>
        <v>18.29</v>
      </c>
      <c r="D60" s="12">
        <f>IF('tarif francs'!D60&gt;0,ROUND('tarif francs'!D60/euro,2),"")</f>
        <v>18.29</v>
      </c>
      <c r="E60" s="12">
        <f>IF('tarif francs'!E60&gt;0,ROUND('tarif francs'!E60/euro,2),"")</f>
      </c>
      <c r="F60" s="12">
        <f>IF('tarif francs'!F60&gt;0,ROUND('tarif francs'!F60/euro,2),"")</f>
        <v>88.57</v>
      </c>
      <c r="G60" s="12">
        <f>IF('tarif francs'!G60&gt;0,ROUND('tarif francs'!G60/euro,2),"")</f>
        <v>88.57</v>
      </c>
      <c r="H60" s="12">
        <f>IF('tarif francs'!H60&gt;0,ROUND('tarif francs'!H60/euro,2),"")</f>
        <v>88.57</v>
      </c>
      <c r="I60" s="12">
        <f>IF('tarif francs'!I60&gt;0,ROUND('tarif francs'!I60/euro,2),"")</f>
        <v>70.89</v>
      </c>
      <c r="J60" s="12">
        <f>IF('tarif francs'!J60&gt;0,ROUND('tarif francs'!J60/euro,2),"")</f>
        <v>47.26</v>
      </c>
      <c r="K60" s="12">
        <f>IF('tarif francs'!K60&gt;0,ROUND('tarif francs'!K60/euro,2),"")</f>
        <v>34.15</v>
      </c>
      <c r="L60" s="12">
        <f>IF('tarif francs'!L60&gt;0,ROUND('tarif francs'!L60/euro,2),"")</f>
        <v>28.66</v>
      </c>
      <c r="M60" s="12">
        <f>IF('tarif francs'!M60&gt;0,ROUND('tarif francs'!M60/euro,2),"")</f>
        <v>24.09</v>
      </c>
      <c r="N60" s="12">
        <f>IF('tarif francs'!N60&gt;0,ROUND('tarif francs'!N60/euro,2),"")</f>
        <v>20.73</v>
      </c>
      <c r="O60" s="12">
        <f>IF('tarif francs'!O60&gt;0,ROUND('tarif francs'!O60/euro,2),"")</f>
        <v>19.21</v>
      </c>
      <c r="P60" s="12">
        <f>IF('tarif francs'!P60&gt;0,ROUND('tarif francs'!P60/euro,2),"")</f>
        <v>18.29</v>
      </c>
      <c r="Q60" s="12">
        <f>IF('tarif francs'!Q60&gt;0,ROUND('tarif francs'!Q60/euro,2),"")</f>
        <v>17.84</v>
      </c>
    </row>
    <row r="61" spans="1:17" ht="12.75">
      <c r="A61">
        <v>58</v>
      </c>
      <c r="B61" t="s">
        <v>58</v>
      </c>
      <c r="C61" s="12">
        <f>IF('tarif francs'!C61&gt;0,ROUND('tarif francs'!C61/euro,2),"")</f>
        <v>6.75</v>
      </c>
      <c r="D61" s="12">
        <f>IF('tarif francs'!D61&gt;0,ROUND('tarif francs'!D61/euro,2),"")</f>
        <v>6.75</v>
      </c>
      <c r="E61" s="12">
        <f>IF('tarif francs'!E61&gt;0,ROUND('tarif francs'!E61/euro,2),"")</f>
      </c>
      <c r="F61" s="12">
        <f>IF('tarif francs'!F61&gt;0,ROUND('tarif francs'!F61/euro,2),"")</f>
        <v>67.53</v>
      </c>
      <c r="G61" s="12">
        <f>IF('tarif francs'!G61&gt;0,ROUND('tarif francs'!G61/euro,2),"")</f>
        <v>67.53</v>
      </c>
      <c r="H61" s="12">
        <f>IF('tarif francs'!H61&gt;0,ROUND('tarif francs'!H61/euro,2),"")</f>
        <v>67.53</v>
      </c>
      <c r="I61" s="12">
        <f>IF('tarif francs'!I61&gt;0,ROUND('tarif francs'!I61/euro,2),"")</f>
        <v>53.97</v>
      </c>
      <c r="J61" s="12">
        <f>IF('tarif francs'!J61&gt;0,ROUND('tarif francs'!J61/euro,2),"")</f>
        <v>35.98</v>
      </c>
      <c r="K61" s="12">
        <f>IF('tarif francs'!K61&gt;0,ROUND('tarif francs'!K61/euro,2),"")</f>
        <v>26.07</v>
      </c>
      <c r="L61" s="12">
        <f>IF('tarif francs'!L61&gt;0,ROUND('tarif francs'!L61/euro,2),"")</f>
        <v>21.8</v>
      </c>
      <c r="M61" s="12">
        <f>IF('tarif francs'!M61&gt;0,ROUND('tarif francs'!M61/euro,2),"")</f>
        <v>18.29</v>
      </c>
      <c r="N61" s="12">
        <f>IF('tarif francs'!N61&gt;0,ROUND('tarif francs'!N61/euro,2),"")</f>
        <v>15.7</v>
      </c>
      <c r="O61" s="12">
        <f>IF('tarif francs'!O61&gt;0,ROUND('tarif francs'!O61/euro,2),"")</f>
        <v>14.64</v>
      </c>
      <c r="P61" s="12">
        <f>IF('tarif francs'!P61&gt;0,ROUND('tarif francs'!P61/euro,2),"")</f>
        <v>13.87</v>
      </c>
      <c r="Q61" s="12">
        <f>IF('tarif francs'!Q61&gt;0,ROUND('tarif francs'!Q61/euro,2),"")</f>
        <v>13.57</v>
      </c>
    </row>
    <row r="62" spans="1:17" ht="12.75">
      <c r="A62">
        <v>59</v>
      </c>
      <c r="B62" t="s">
        <v>59</v>
      </c>
      <c r="C62" s="12">
        <f>IF('tarif francs'!C62&gt;0,ROUND('tarif francs'!C62/euro,2),"")</f>
        <v>9.6</v>
      </c>
      <c r="D62" s="12">
        <f>IF('tarif francs'!D62&gt;0,ROUND('tarif francs'!D62/euro,2),"")</f>
        <v>9.6</v>
      </c>
      <c r="E62" s="12">
        <f>IF('tarif francs'!E62&gt;0,ROUND('tarif francs'!E62/euro,2),"")</f>
      </c>
      <c r="F62" s="12">
        <f>IF('tarif francs'!F62&gt;0,ROUND('tarif francs'!F62/euro,2),"")</f>
        <v>95.89</v>
      </c>
      <c r="G62" s="12">
        <f>IF('tarif francs'!G62&gt;0,ROUND('tarif francs'!G62/euro,2),"")</f>
        <v>95.89</v>
      </c>
      <c r="H62" s="12">
        <f>IF('tarif francs'!H62&gt;0,ROUND('tarif francs'!H62/euro,2),"")</f>
        <v>73.63</v>
      </c>
      <c r="I62" s="12">
        <f>IF('tarif francs'!I62&gt;0,ROUND('tarif francs'!I62/euro,2),"")</f>
        <v>53.66</v>
      </c>
      <c r="J62" s="12">
        <f>IF('tarif francs'!J62&gt;0,ROUND('tarif francs'!J62/euro,2),"")</f>
        <v>37.81</v>
      </c>
      <c r="K62" s="12">
        <f>IF('tarif francs'!K62&gt;0,ROUND('tarif francs'!K62/euro,2),"")</f>
        <v>27.59</v>
      </c>
      <c r="L62" s="12">
        <f>IF('tarif francs'!L62&gt;0,ROUND('tarif francs'!L62/euro,2),"")</f>
        <v>23.32</v>
      </c>
      <c r="M62" s="12">
        <f>IF('tarif francs'!M62&gt;0,ROUND('tarif francs'!M62/euro,2),"")</f>
        <v>19.06</v>
      </c>
      <c r="N62" s="12">
        <f>IF('tarif francs'!N62&gt;0,ROUND('tarif francs'!N62/euro,2),"")</f>
        <v>16.16</v>
      </c>
      <c r="O62" s="12">
        <f>IF('tarif francs'!O62&gt;0,ROUND('tarif francs'!O62/euro,2),"")</f>
        <v>14.94</v>
      </c>
      <c r="P62" s="12">
        <f>IF('tarif francs'!P62&gt;0,ROUND('tarif francs'!P62/euro,2),"")</f>
        <v>14.33</v>
      </c>
      <c r="Q62" s="12">
        <f>IF('tarif francs'!Q62&gt;0,ROUND('tarif francs'!Q62/euro,2),"")</f>
        <v>14.18</v>
      </c>
    </row>
    <row r="63" spans="1:17" ht="12.75">
      <c r="A63">
        <v>60</v>
      </c>
      <c r="B63" t="s">
        <v>60</v>
      </c>
      <c r="C63" s="12">
        <f>IF('tarif francs'!C63&gt;0,ROUND('tarif francs'!C63/euro,2),"")</f>
        <v>7.47</v>
      </c>
      <c r="D63" s="12">
        <f>IF('tarif francs'!D63&gt;0,ROUND('tarif francs'!D63/euro,2),"")</f>
        <v>7.47</v>
      </c>
      <c r="E63" s="12">
        <f>IF('tarif francs'!E63&gt;0,ROUND('tarif francs'!E63/euro,2),"")</f>
      </c>
      <c r="F63" s="12">
        <f>IF('tarif francs'!F63&gt;0,ROUND('tarif francs'!F63/euro,2),"")</f>
        <v>75.16</v>
      </c>
      <c r="G63" s="12">
        <f>IF('tarif francs'!G63&gt;0,ROUND('tarif francs'!G63/euro,2),"")</f>
        <v>75.16</v>
      </c>
      <c r="H63" s="12">
        <f>IF('tarif francs'!H63&gt;0,ROUND('tarif francs'!H63/euro,2),"")</f>
        <v>57.63</v>
      </c>
      <c r="I63" s="12">
        <f>IF('tarif francs'!I63&gt;0,ROUND('tarif francs'!I63/euro,2),"")</f>
        <v>42.08</v>
      </c>
      <c r="J63" s="12">
        <f>IF('tarif francs'!J63&gt;0,ROUND('tarif francs'!J63/euro,2),"")</f>
        <v>29.58</v>
      </c>
      <c r="K63" s="12">
        <f>IF('tarif francs'!K63&gt;0,ROUND('tarif francs'!K63/euro,2),"")</f>
        <v>21.65</v>
      </c>
      <c r="L63" s="12">
        <f>IF('tarif francs'!L63&gt;0,ROUND('tarif francs'!L63/euro,2),"")</f>
        <v>18.14</v>
      </c>
      <c r="M63" s="12">
        <f>IF('tarif francs'!M63&gt;0,ROUND('tarif francs'!M63/euro,2),"")</f>
        <v>14.79</v>
      </c>
      <c r="N63" s="12">
        <f>IF('tarif francs'!N63&gt;0,ROUND('tarif francs'!N63/euro,2),"")</f>
        <v>12.65</v>
      </c>
      <c r="O63" s="12">
        <f>IF('tarif francs'!O63&gt;0,ROUND('tarif francs'!O63/euro,2),"")</f>
        <v>11.59</v>
      </c>
      <c r="P63" s="12">
        <f>IF('tarif francs'!P63&gt;0,ROUND('tarif francs'!P63/euro,2),"")</f>
        <v>10.98</v>
      </c>
      <c r="Q63" s="12">
        <f>IF('tarif francs'!Q63&gt;0,ROUND('tarif francs'!Q63/euro,2),"")</f>
        <v>10.82</v>
      </c>
    </row>
    <row r="64" spans="1:17" ht="12.75">
      <c r="A64">
        <v>61</v>
      </c>
      <c r="B64" t="s">
        <v>61</v>
      </c>
      <c r="C64" s="12">
        <f>IF('tarif francs'!C64&gt;0,ROUND('tarif francs'!C64/euro,2),"")</f>
        <v>25.52</v>
      </c>
      <c r="D64" s="12">
        <f>IF('tarif francs'!D64&gt;0,ROUND('tarif francs'!D64/euro,2),"")</f>
        <v>25.52</v>
      </c>
      <c r="E64" s="12">
        <f>IF('tarif francs'!E64&gt;0,ROUND('tarif francs'!E64/euro,2),"")</f>
        <v>25.52</v>
      </c>
      <c r="F64" s="12">
        <f>IF('tarif francs'!F64&gt;0,ROUND('tarif francs'!F64/euro,2),"")</f>
      </c>
      <c r="G64" s="12">
        <f>IF('tarif francs'!G64&gt;0,ROUND('tarif francs'!G64/euro,2),"")</f>
        <v>85.07</v>
      </c>
      <c r="H64" s="12">
        <f>IF('tarif francs'!H64&gt;0,ROUND('tarif francs'!H64/euro,2),"")</f>
        <v>85.07</v>
      </c>
      <c r="I64" s="12">
        <f>IF('tarif francs'!I64&gt;0,ROUND('tarif francs'!I64/euro,2),"")</f>
        <v>67.99</v>
      </c>
      <c r="J64" s="12">
        <f>IF('tarif francs'!J64&gt;0,ROUND('tarif francs'!J64/euro,2),"")</f>
        <v>45.43</v>
      </c>
      <c r="K64" s="12">
        <f>IF('tarif francs'!K64&gt;0,ROUND('tarif francs'!K64/euro,2),"")</f>
        <v>32.78</v>
      </c>
      <c r="L64" s="12">
        <f>IF('tarif francs'!L64&gt;0,ROUND('tarif francs'!L64/euro,2),"")</f>
        <v>27.59</v>
      </c>
      <c r="M64" s="12">
        <f>IF('tarif francs'!M64&gt;0,ROUND('tarif francs'!M64/euro,2),"")</f>
        <v>23.17</v>
      </c>
      <c r="N64" s="12">
        <f>IF('tarif francs'!N64&gt;0,ROUND('tarif francs'!N64/euro,2),"")</f>
        <v>19.82</v>
      </c>
      <c r="O64" s="12">
        <f>IF('tarif francs'!O64&gt;0,ROUND('tarif francs'!O64/euro,2),"")</f>
        <v>18.45</v>
      </c>
      <c r="P64" s="12">
        <f>IF('tarif francs'!P64&gt;0,ROUND('tarif francs'!P64/euro,2),"")</f>
        <v>17.53</v>
      </c>
      <c r="Q64" s="12">
        <f>IF('tarif francs'!Q64&gt;0,ROUND('tarif francs'!Q64/euro,2),"")</f>
        <v>17.07</v>
      </c>
    </row>
    <row r="65" spans="1:17" ht="12.75">
      <c r="A65">
        <v>62</v>
      </c>
      <c r="B65" t="s">
        <v>62</v>
      </c>
      <c r="C65" s="12">
        <f>IF('tarif francs'!C65&gt;0,ROUND('tarif francs'!C65/euro,2),"")</f>
        <v>9.3</v>
      </c>
      <c r="D65" s="12">
        <f>IF('tarif francs'!D65&gt;0,ROUND('tarif francs'!D65/euro,2),"")</f>
        <v>9.3</v>
      </c>
      <c r="E65" s="12">
        <f>IF('tarif francs'!E65&gt;0,ROUND('tarif francs'!E65/euro,2),"")</f>
      </c>
      <c r="F65" s="12">
        <f>IF('tarif francs'!F65&gt;0,ROUND('tarif francs'!F65/euro,2),"")</f>
        <v>92.54</v>
      </c>
      <c r="G65" s="12">
        <f>IF('tarif francs'!G65&gt;0,ROUND('tarif francs'!G65/euro,2),"")</f>
        <v>92.54</v>
      </c>
      <c r="H65" s="12">
        <f>IF('tarif francs'!H65&gt;0,ROUND('tarif francs'!H65/euro,2),"")</f>
        <v>71.04</v>
      </c>
      <c r="I65" s="12">
        <f>IF('tarif francs'!I65&gt;0,ROUND('tarif francs'!I65/euro,2),"")</f>
        <v>51.83</v>
      </c>
      <c r="J65" s="12">
        <f>IF('tarif francs'!J65&gt;0,ROUND('tarif francs'!J65/euro,2),"")</f>
        <v>36.44</v>
      </c>
      <c r="K65" s="12">
        <f>IF('tarif francs'!K65&gt;0,ROUND('tarif francs'!K65/euro,2),"")</f>
        <v>26.68</v>
      </c>
      <c r="L65" s="12">
        <f>IF('tarif francs'!L65&gt;0,ROUND('tarif francs'!L65/euro,2),"")</f>
        <v>22.41</v>
      </c>
      <c r="M65" s="12">
        <f>IF('tarif francs'!M65&gt;0,ROUND('tarif francs'!M65/euro,2),"")</f>
        <v>18.29</v>
      </c>
      <c r="N65" s="12">
        <f>IF('tarif francs'!N65&gt;0,ROUND('tarif francs'!N65/euro,2),"")</f>
        <v>15.7</v>
      </c>
      <c r="O65" s="12">
        <f>IF('tarif francs'!O65&gt;0,ROUND('tarif francs'!O65/euro,2),"")</f>
        <v>14.33</v>
      </c>
      <c r="P65" s="12">
        <f>IF('tarif francs'!P65&gt;0,ROUND('tarif francs'!P65/euro,2),"")</f>
        <v>13.57</v>
      </c>
      <c r="Q65" s="12">
        <f>IF('tarif francs'!Q65&gt;0,ROUND('tarif francs'!Q65/euro,2),"")</f>
        <v>13.42</v>
      </c>
    </row>
    <row r="66" spans="1:17" ht="12.75">
      <c r="A66">
        <v>63</v>
      </c>
      <c r="B66" t="s">
        <v>63</v>
      </c>
      <c r="C66" s="12">
        <f>IF('tarif francs'!C66&gt;0,ROUND('tarif francs'!C66/euro,2),"")</f>
        <v>36.82</v>
      </c>
      <c r="D66" s="12">
        <f>IF('tarif francs'!D66&gt;0,ROUND('tarif francs'!D66/euro,2),"")</f>
        <v>36.82</v>
      </c>
      <c r="E66" s="12">
        <f>IF('tarif francs'!E66&gt;0,ROUND('tarif francs'!E66/euro,2),"")</f>
      </c>
      <c r="F66" s="12">
        <f>IF('tarif francs'!F66&gt;0,ROUND('tarif francs'!F66/euro,2),"")</f>
      </c>
      <c r="G66" s="12">
        <f>IF('tarif francs'!G66&gt;0,ROUND('tarif francs'!G66/euro,2),"")</f>
        <v>122.72</v>
      </c>
      <c r="H66" s="12">
        <f>IF('tarif francs'!H66&gt;0,ROUND('tarif francs'!H66/euro,2),"")</f>
        <v>122.72</v>
      </c>
      <c r="I66" s="12">
        <f>IF('tarif francs'!I66&gt;0,ROUND('tarif francs'!I66/euro,2),"")</f>
        <v>57.63</v>
      </c>
      <c r="J66" s="12">
        <f>IF('tarif francs'!J66&gt;0,ROUND('tarif francs'!J66/euro,2),"")</f>
        <v>42.23</v>
      </c>
      <c r="K66" s="12">
        <f>IF('tarif francs'!K66&gt;0,ROUND('tarif francs'!K66/euro,2),"")</f>
        <v>33.84</v>
      </c>
      <c r="L66" s="12">
        <f>IF('tarif francs'!L66&gt;0,ROUND('tarif francs'!L66/euro,2),"")</f>
        <v>28.97</v>
      </c>
      <c r="M66" s="12">
        <f>IF('tarif francs'!M66&gt;0,ROUND('tarif francs'!M66/euro,2),"")</f>
        <v>24.7</v>
      </c>
      <c r="N66" s="12">
        <f>IF('tarif francs'!N66&gt;0,ROUND('tarif francs'!N66/euro,2),"")</f>
        <v>21.19</v>
      </c>
      <c r="O66" s="12">
        <f>IF('tarif francs'!O66&gt;0,ROUND('tarif francs'!O66/euro,2),"")</f>
        <v>141.63</v>
      </c>
      <c r="P66" s="12">
        <f>IF('tarif francs'!P66&gt;0,ROUND('tarif francs'!P66/euro,2),"")</f>
        <v>18.75</v>
      </c>
      <c r="Q66" s="12">
        <f>IF('tarif francs'!Q66&gt;0,ROUND('tarif francs'!Q66/euro,2),"")</f>
        <v>18.29</v>
      </c>
    </row>
    <row r="67" spans="1:17" ht="12.75">
      <c r="A67">
        <v>64</v>
      </c>
      <c r="B67" t="s">
        <v>64</v>
      </c>
      <c r="C67" s="12">
        <f>IF('tarif francs'!C67&gt;0,ROUND('tarif francs'!C67/euro,2),"")</f>
        <v>13.95</v>
      </c>
      <c r="D67" s="12">
        <f>IF('tarif francs'!D67&gt;0,ROUND('tarif francs'!D67/euro,2),"")</f>
      </c>
      <c r="E67" s="12">
        <f>IF('tarif francs'!E67&gt;0,ROUND('tarif francs'!E67/euro,2),"")</f>
        <v>13.95</v>
      </c>
      <c r="F67" s="12">
        <f>IF('tarif francs'!F67&gt;0,ROUND('tarif francs'!F67/euro,2),"")</f>
        <v>139.49</v>
      </c>
      <c r="G67" s="12">
        <f>IF('tarif francs'!G67&gt;0,ROUND('tarif francs'!G67/euro,2),"")</f>
        <v>139.49</v>
      </c>
      <c r="H67" s="12">
        <f>IF('tarif francs'!H67&gt;0,ROUND('tarif francs'!H67/euro,2),"")</f>
        <v>139.49</v>
      </c>
      <c r="I67" s="12">
        <f>IF('tarif francs'!I67&gt;0,ROUND('tarif francs'!I67/euro,2),"")</f>
        <v>111.59</v>
      </c>
      <c r="J67" s="12">
        <f>IF('tarif francs'!J67&gt;0,ROUND('tarif francs'!J67/euro,2),"")</f>
        <v>81.87</v>
      </c>
      <c r="K67" s="12">
        <f>IF('tarif francs'!K67&gt;0,ROUND('tarif francs'!K67/euro,2),"")</f>
        <v>65.55</v>
      </c>
      <c r="L67" s="12">
        <f>IF('tarif francs'!L67&gt;0,ROUND('tarif francs'!L67/euro,2),"")</f>
        <v>56.1</v>
      </c>
      <c r="M67" s="12">
        <f>IF('tarif francs'!M67&gt;0,ROUND('tarif francs'!M67/euro,2),"")</f>
        <v>47.72</v>
      </c>
      <c r="N67" s="12">
        <f>IF('tarif francs'!N67&gt;0,ROUND('tarif francs'!N67/euro,2),"")</f>
        <v>41.01</v>
      </c>
      <c r="O67" s="12">
        <f>IF('tarif francs'!O67&gt;0,ROUND('tarif francs'!O67/euro,2),"")</f>
        <v>38.11</v>
      </c>
      <c r="P67" s="12">
        <f>IF('tarif francs'!P67&gt;0,ROUND('tarif francs'!P67/euro,2),"")</f>
        <v>36.28</v>
      </c>
      <c r="Q67" s="12">
        <f>IF('tarif francs'!Q67&gt;0,ROUND('tarif francs'!Q67/euro,2),"")</f>
        <v>35.37</v>
      </c>
    </row>
    <row r="68" spans="1:17" ht="12.75">
      <c r="A68">
        <v>65</v>
      </c>
      <c r="B68" t="s">
        <v>65</v>
      </c>
      <c r="C68" s="12">
        <f>IF('tarif francs'!C68&gt;0,ROUND('tarif francs'!C68/euro,2),"")</f>
        <v>14.36</v>
      </c>
      <c r="D68" s="12">
        <f>IF('tarif francs'!D68&gt;0,ROUND('tarif francs'!D68/euro,2),"")</f>
        <v>14.36</v>
      </c>
      <c r="E68" s="12">
        <f>IF('tarif francs'!E68&gt;0,ROUND('tarif francs'!E68/euro,2),"")</f>
      </c>
      <c r="F68" s="12">
        <f>IF('tarif francs'!F68&gt;0,ROUND('tarif francs'!F68/euro,2),"")</f>
        <v>143.61</v>
      </c>
      <c r="G68" s="12">
        <f>IF('tarif francs'!G68&gt;0,ROUND('tarif francs'!G68/euro,2),"")</f>
        <v>143.61</v>
      </c>
      <c r="H68" s="12">
        <f>IF('tarif francs'!H68&gt;0,ROUND('tarif francs'!H68/euro,2),"")</f>
        <v>143.61</v>
      </c>
      <c r="I68" s="12">
        <f>IF('tarif francs'!I68&gt;0,ROUND('tarif francs'!I68/euro,2),"")</f>
        <v>114.79</v>
      </c>
      <c r="J68" s="12">
        <f>IF('tarif francs'!J68&gt;0,ROUND('tarif francs'!J68/euro,2),"")</f>
        <v>84.15</v>
      </c>
      <c r="K68" s="12">
        <f>IF('tarif francs'!K68&gt;0,ROUND('tarif francs'!K68/euro,2),"")</f>
        <v>67.38</v>
      </c>
      <c r="L68" s="12">
        <f>IF('tarif francs'!L68&gt;0,ROUND('tarif francs'!L68/euro,2),"")</f>
        <v>57.63</v>
      </c>
      <c r="M68" s="12">
        <f>IF('tarif francs'!M68&gt;0,ROUND('tarif francs'!M68/euro,2),"")</f>
        <v>49.09</v>
      </c>
      <c r="N68" s="12">
        <f>IF('tarif francs'!N68&gt;0,ROUND('tarif francs'!N68/euro,2),"")</f>
        <v>42.23</v>
      </c>
      <c r="O68" s="12">
        <f>IF('tarif francs'!O68&gt;0,ROUND('tarif francs'!O68/euro,2),"")</f>
        <v>39.18</v>
      </c>
      <c r="P68" s="12">
        <f>IF('tarif francs'!P68&gt;0,ROUND('tarif francs'!P68/euro,2),"")</f>
        <v>37.2</v>
      </c>
      <c r="Q68" s="12">
        <f>IF('tarif francs'!Q68&gt;0,ROUND('tarif francs'!Q68/euro,2),"")</f>
        <v>36.28</v>
      </c>
    </row>
    <row r="69" spans="1:17" ht="12.75">
      <c r="A69">
        <v>66</v>
      </c>
      <c r="B69" t="s">
        <v>66</v>
      </c>
      <c r="C69" s="12">
        <f>IF('tarif francs'!C69&gt;0,ROUND('tarif francs'!C69/euro,2),"")</f>
        <v>15.53</v>
      </c>
      <c r="D69" s="12">
        <f>IF('tarif francs'!D69&gt;0,ROUND('tarif francs'!D69/euro,2),"")</f>
        <v>15.53</v>
      </c>
      <c r="E69" s="12">
        <f>IF('tarif francs'!E69&gt;0,ROUND('tarif francs'!E69/euro,2),"")</f>
      </c>
      <c r="F69" s="12">
        <f>IF('tarif francs'!F69&gt;0,ROUND('tarif francs'!F69/euro,2),"")</f>
        <v>155.35</v>
      </c>
      <c r="G69" s="12">
        <f>IF('tarif francs'!G69&gt;0,ROUND('tarif francs'!G69/euro,2),"")</f>
        <v>155.35</v>
      </c>
      <c r="H69" s="12">
        <f>IF('tarif francs'!H69&gt;0,ROUND('tarif francs'!H69/euro,2),"")</f>
        <v>155.35</v>
      </c>
      <c r="I69" s="12">
        <f>IF('tarif francs'!I69&gt;0,ROUND('tarif francs'!I69/euro,2),"")</f>
        <v>124.25</v>
      </c>
      <c r="J69" s="12">
        <f>IF('tarif francs'!J69&gt;0,ROUND('tarif francs'!J69/euro,2),"")</f>
        <v>90.25</v>
      </c>
      <c r="K69" s="12">
        <f>IF('tarif francs'!K69&gt;0,ROUND('tarif francs'!K69/euro,2),"")</f>
        <v>72.41</v>
      </c>
      <c r="L69" s="12">
        <f>IF('tarif francs'!L69&gt;0,ROUND('tarif francs'!L69/euro,2),"")</f>
        <v>60.67</v>
      </c>
      <c r="M69" s="12">
        <f>IF('tarif francs'!M69&gt;0,ROUND('tarif francs'!M69/euro,2),"")</f>
        <v>51.99</v>
      </c>
      <c r="N69" s="12">
        <f>IF('tarif francs'!N69&gt;0,ROUND('tarif francs'!N69/euro,2),"")</f>
        <v>44.67</v>
      </c>
      <c r="O69" s="12">
        <f>IF('tarif francs'!O69&gt;0,ROUND('tarif francs'!O69/euro,2),"")</f>
        <v>41.47</v>
      </c>
      <c r="P69" s="12">
        <f>IF('tarif francs'!P69&gt;0,ROUND('tarif francs'!P69/euro,2),"")</f>
        <v>39.48</v>
      </c>
      <c r="Q69" s="12">
        <f>IF('tarif francs'!Q69&gt;0,ROUND('tarif francs'!Q69/euro,2),"")</f>
        <v>38.42</v>
      </c>
    </row>
    <row r="70" spans="1:17" ht="12.75">
      <c r="A70">
        <v>67</v>
      </c>
      <c r="B70" t="s">
        <v>67</v>
      </c>
      <c r="C70" s="12">
        <f>IF('tarif francs'!C70&gt;0,ROUND('tarif francs'!C70/euro,2),"")</f>
        <v>18.29</v>
      </c>
      <c r="D70" s="12">
        <f>IF('tarif francs'!D70&gt;0,ROUND('tarif francs'!D70/euro,2),"")</f>
        <v>18.29</v>
      </c>
      <c r="E70" s="12">
        <f>IF('tarif francs'!E70&gt;0,ROUND('tarif francs'!E70/euro,2),"")</f>
      </c>
      <c r="F70" s="12">
        <f>IF('tarif francs'!F70&gt;0,ROUND('tarif francs'!F70/euro,2),"")</f>
        <v>103.97</v>
      </c>
      <c r="G70" s="12">
        <f>IF('tarif francs'!G70&gt;0,ROUND('tarif francs'!G70/euro,2),"")</f>
        <v>103.97</v>
      </c>
      <c r="H70" s="12">
        <f>IF('tarif francs'!H70&gt;0,ROUND('tarif francs'!H70/euro,2),"")</f>
        <v>103.97</v>
      </c>
      <c r="I70" s="12">
        <f>IF('tarif francs'!I70&gt;0,ROUND('tarif francs'!I70/euro,2),"")</f>
        <v>83.24</v>
      </c>
      <c r="J70" s="12">
        <f>IF('tarif francs'!J70&gt;0,ROUND('tarif francs'!J70/euro,2),"")</f>
        <v>55.49</v>
      </c>
      <c r="K70" s="12">
        <f>IF('tarif francs'!K70&gt;0,ROUND('tarif francs'!K70/euro,2),"")</f>
        <v>40.09</v>
      </c>
      <c r="L70" s="12">
        <f>IF('tarif francs'!L70&gt;0,ROUND('tarif francs'!L70/euro,2),"")</f>
        <v>33.69</v>
      </c>
      <c r="M70" s="12">
        <f>IF('tarif francs'!M70&gt;0,ROUND('tarif francs'!M70/euro,2),"")</f>
        <v>28.2</v>
      </c>
      <c r="N70" s="12">
        <f>IF('tarif francs'!N70&gt;0,ROUND('tarif francs'!N70/euro,2),"")</f>
        <v>24.39</v>
      </c>
      <c r="O70" s="12">
        <f>IF('tarif francs'!O70&gt;0,ROUND('tarif francs'!O70/euro,2),"")</f>
        <v>22.56</v>
      </c>
      <c r="P70" s="12">
        <f>IF('tarif francs'!P70&gt;0,ROUND('tarif francs'!P70/euro,2),"")</f>
        <v>21.5</v>
      </c>
      <c r="Q70" s="12">
        <f>IF('tarif francs'!Q70&gt;0,ROUND('tarif francs'!Q70/euro,2),"")</f>
        <v>20.89</v>
      </c>
    </row>
    <row r="71" spans="1:17" ht="12.75">
      <c r="A71">
        <v>68</v>
      </c>
      <c r="B71" t="s">
        <v>68</v>
      </c>
      <c r="C71" s="12">
        <f>IF('tarif francs'!C71&gt;0,ROUND('tarif francs'!C71/euro,2),"")</f>
        <v>18.29</v>
      </c>
      <c r="D71" s="12">
        <f>IF('tarif francs'!D71&gt;0,ROUND('tarif francs'!D71/euro,2),"")</f>
        <v>18.29</v>
      </c>
      <c r="E71" s="12">
        <f>IF('tarif francs'!E71&gt;0,ROUND('tarif francs'!E71/euro,2),"")</f>
      </c>
      <c r="F71" s="12">
        <f>IF('tarif francs'!F71&gt;0,ROUND('tarif francs'!F71/euro,2),"")</f>
        <v>103.97</v>
      </c>
      <c r="G71" s="12">
        <f>IF('tarif francs'!G71&gt;0,ROUND('tarif francs'!G71/euro,2),"")</f>
        <v>103.97</v>
      </c>
      <c r="H71" s="12">
        <f>IF('tarif francs'!H71&gt;0,ROUND('tarif francs'!H71/euro,2),"")</f>
        <v>103.97</v>
      </c>
      <c r="I71" s="12">
        <f>IF('tarif francs'!I71&gt;0,ROUND('tarif francs'!I71/euro,2),"")</f>
        <v>83.24</v>
      </c>
      <c r="J71" s="12">
        <f>IF('tarif francs'!J71&gt;0,ROUND('tarif francs'!J71/euro,2),"")</f>
        <v>55.49</v>
      </c>
      <c r="K71" s="12">
        <f>IF('tarif francs'!K71&gt;0,ROUND('tarif francs'!K71/euro,2),"")</f>
        <v>40.09</v>
      </c>
      <c r="L71" s="12">
        <f>IF('tarif francs'!L71&gt;0,ROUND('tarif francs'!L71/euro,2),"")</f>
        <v>33.69</v>
      </c>
      <c r="M71" s="12">
        <f>IF('tarif francs'!M71&gt;0,ROUND('tarif francs'!M71/euro,2),"")</f>
        <v>28.2</v>
      </c>
      <c r="N71" s="12">
        <f>IF('tarif francs'!N71&gt;0,ROUND('tarif francs'!N71/euro,2),"")</f>
        <v>24.39</v>
      </c>
      <c r="O71" s="12">
        <f>IF('tarif francs'!O71&gt;0,ROUND('tarif francs'!O71/euro,2),"")</f>
        <v>22.56</v>
      </c>
      <c r="P71" s="12">
        <f>IF('tarif francs'!P71&gt;0,ROUND('tarif francs'!P71/euro,2),"")</f>
        <v>21.5</v>
      </c>
      <c r="Q71" s="12">
        <f>IF('tarif francs'!Q71&gt;0,ROUND('tarif francs'!Q71/euro,2),"")</f>
        <v>20.89</v>
      </c>
    </row>
    <row r="72" spans="1:17" ht="12.75">
      <c r="A72">
        <v>69</v>
      </c>
      <c r="B72" t="s">
        <v>69</v>
      </c>
      <c r="C72" s="12">
        <f>IF('tarif francs'!C72&gt;0,ROUND('tarif francs'!C72/euro,2),"")</f>
        <v>33.07</v>
      </c>
      <c r="D72" s="12">
        <f>IF('tarif francs'!D72&gt;0,ROUND('tarif francs'!D72/euro,2),"")</f>
        <v>33.07</v>
      </c>
      <c r="E72" s="12">
        <f>IF('tarif francs'!E72&gt;0,ROUND('tarif francs'!E72/euro,2),"")</f>
        <v>33.07</v>
      </c>
      <c r="F72" s="12">
        <f>IF('tarif francs'!F72&gt;0,ROUND('tarif francs'!F72/euro,2),"")</f>
      </c>
      <c r="G72" s="12">
        <f>IF('tarif francs'!G72&gt;0,ROUND('tarif francs'!G72/euro,2),"")</f>
        <v>110.22</v>
      </c>
      <c r="H72" s="12">
        <f>IF('tarif francs'!H72&gt;0,ROUND('tarif francs'!H72/euro,2),"")</f>
        <v>110.22</v>
      </c>
      <c r="I72" s="12">
        <f>IF('tarif francs'!I72&gt;0,ROUND('tarif francs'!I72/euro,2),"")</f>
        <v>65.71</v>
      </c>
      <c r="J72" s="12">
        <f>IF('tarif francs'!J72&gt;0,ROUND('tarif francs'!J72/euro,2),"")</f>
        <v>48.17</v>
      </c>
      <c r="K72" s="12">
        <f>IF('tarif francs'!K72&gt;0,ROUND('tarif francs'!K72/euro,2),"")</f>
        <v>38.57</v>
      </c>
      <c r="L72" s="12">
        <f>IF('tarif francs'!L72&gt;0,ROUND('tarif francs'!L72/euro,2),"")</f>
        <v>32.93</v>
      </c>
      <c r="M72" s="12">
        <f>IF('tarif francs'!M72&gt;0,ROUND('tarif francs'!M72/euro,2),"")</f>
        <v>28.05</v>
      </c>
      <c r="N72" s="12">
        <f>IF('tarif francs'!N72&gt;0,ROUND('tarif francs'!N72/euro,2),"")</f>
        <v>24.09</v>
      </c>
      <c r="O72" s="12">
        <f>IF('tarif francs'!O72&gt;0,ROUND('tarif francs'!O72/euro,2),"")</f>
        <v>22.41</v>
      </c>
      <c r="P72" s="12">
        <f>IF('tarif francs'!P72&gt;0,ROUND('tarif francs'!P72/euro,2),"")</f>
        <v>21.34</v>
      </c>
      <c r="Q72" s="12">
        <f>IF('tarif francs'!Q72&gt;0,ROUND('tarif francs'!Q72/euro,2),"")</f>
        <v>20.73</v>
      </c>
    </row>
    <row r="73" spans="1:17" ht="12.75">
      <c r="A73">
        <v>70</v>
      </c>
      <c r="B73" t="s">
        <v>70</v>
      </c>
      <c r="C73" s="12">
        <f>IF('tarif francs'!C73&gt;0,ROUND('tarif francs'!C73/euro,2),"")</f>
        <v>18.29</v>
      </c>
      <c r="D73" s="12">
        <f>IF('tarif francs'!D73&gt;0,ROUND('tarif francs'!D73/euro,2),"")</f>
        <v>18.29</v>
      </c>
      <c r="E73" s="12">
        <f>IF('tarif francs'!E73&gt;0,ROUND('tarif francs'!E73/euro,2),"")</f>
      </c>
      <c r="F73" s="12">
        <f>IF('tarif francs'!F73&gt;0,ROUND('tarif francs'!F73/euro,2),"")</f>
        <v>92.08</v>
      </c>
      <c r="G73" s="12">
        <f>IF('tarif francs'!G73&gt;0,ROUND('tarif francs'!G73/euro,2),"")</f>
        <v>92.08</v>
      </c>
      <c r="H73" s="12">
        <f>IF('tarif francs'!H73&gt;0,ROUND('tarif francs'!H73/euro,2),"")</f>
        <v>92.08</v>
      </c>
      <c r="I73" s="12">
        <f>IF('tarif francs'!I73&gt;0,ROUND('tarif francs'!I73/euro,2),"")</f>
        <v>73.63</v>
      </c>
      <c r="J73" s="12">
        <f>IF('tarif francs'!J73&gt;0,ROUND('tarif francs'!J73/euro,2),"")</f>
        <v>49.09</v>
      </c>
      <c r="K73" s="12">
        <f>IF('tarif francs'!K73&gt;0,ROUND('tarif francs'!K73/euro,2),"")</f>
        <v>35.52</v>
      </c>
      <c r="L73" s="12">
        <f>IF('tarif francs'!L73&gt;0,ROUND('tarif francs'!L73/euro,2),"")</f>
        <v>29.73</v>
      </c>
      <c r="M73" s="12">
        <f>IF('tarif francs'!M73&gt;0,ROUND('tarif francs'!M73/euro,2),"")</f>
        <v>25</v>
      </c>
      <c r="N73" s="12">
        <f>IF('tarif francs'!N73&gt;0,ROUND('tarif francs'!N73/euro,2),"")</f>
        <v>21.5</v>
      </c>
      <c r="O73" s="12">
        <f>IF('tarif francs'!O73&gt;0,ROUND('tarif francs'!O73/euro,2),"")</f>
        <v>19.97</v>
      </c>
      <c r="P73" s="12">
        <f>IF('tarif francs'!P73&gt;0,ROUND('tarif francs'!P73/euro,2),"")</f>
        <v>19.06</v>
      </c>
      <c r="Q73" s="12">
        <f>IF('tarif francs'!Q73&gt;0,ROUND('tarif francs'!Q73/euro,2),"")</f>
        <v>18.6</v>
      </c>
    </row>
    <row r="74" spans="1:17" ht="12.75">
      <c r="A74">
        <v>71</v>
      </c>
      <c r="B74" t="s">
        <v>71</v>
      </c>
      <c r="C74" s="12">
        <f>IF('tarif francs'!C74&gt;0,ROUND('tarif francs'!C74/euro,2),"")</f>
        <v>32.84</v>
      </c>
      <c r="D74" s="12">
        <f>IF('tarif francs'!D74&gt;0,ROUND('tarif francs'!D74/euro,2),"")</f>
        <v>32.84</v>
      </c>
      <c r="E74" s="12">
        <f>IF('tarif francs'!E74&gt;0,ROUND('tarif francs'!E74/euro,2),"")</f>
        <v>32.84</v>
      </c>
      <c r="F74" s="12">
        <f>IF('tarif francs'!F74&gt;0,ROUND('tarif francs'!F74/euro,2),"")</f>
      </c>
      <c r="G74" s="12">
        <f>IF('tarif francs'!G74&gt;0,ROUND('tarif francs'!G74/euro,2),"")</f>
        <v>109.46</v>
      </c>
      <c r="H74" s="12">
        <f>IF('tarif francs'!H74&gt;0,ROUND('tarif francs'!H74/euro,2),"")</f>
        <v>109.46</v>
      </c>
      <c r="I74" s="12">
        <f>IF('tarif francs'!I74&gt;0,ROUND('tarif francs'!I74/euro,2),"")</f>
        <v>58.08</v>
      </c>
      <c r="J74" s="12">
        <f>IF('tarif francs'!J74&gt;0,ROUND('tarif francs'!J74/euro,2),"")</f>
        <v>42.69</v>
      </c>
      <c r="K74" s="12">
        <f>IF('tarif francs'!K74&gt;0,ROUND('tarif francs'!K74/euro,2),"")</f>
        <v>34.15</v>
      </c>
      <c r="L74" s="12">
        <f>IF('tarif francs'!L74&gt;0,ROUND('tarif francs'!L74/euro,2),"")</f>
        <v>29.12</v>
      </c>
      <c r="M74" s="12">
        <f>IF('tarif francs'!M74&gt;0,ROUND('tarif francs'!M74/euro,2),"")</f>
        <v>24.85</v>
      </c>
      <c r="N74" s="12">
        <f>IF('tarif francs'!N74&gt;0,ROUND('tarif francs'!N74/euro,2),"")</f>
        <v>21.34</v>
      </c>
      <c r="O74" s="12">
        <f>IF('tarif francs'!O74&gt;0,ROUND('tarif francs'!O74/euro,2),"")</f>
        <v>19.82</v>
      </c>
      <c r="P74" s="12">
        <f>IF('tarif francs'!P74&gt;0,ROUND('tarif francs'!P74/euro,2),"")</f>
        <v>18.9</v>
      </c>
      <c r="Q74" s="12">
        <f>IF('tarif francs'!Q74&gt;0,ROUND('tarif francs'!Q74/euro,2),"")</f>
        <v>18.45</v>
      </c>
    </row>
    <row r="75" spans="1:17" ht="12.75">
      <c r="A75">
        <v>72</v>
      </c>
      <c r="B75" t="s">
        <v>72</v>
      </c>
      <c r="C75" s="12">
        <f>IF('tarif francs'!C75&gt;0,ROUND('tarif francs'!C75/euro,2),"")</f>
        <v>25.73</v>
      </c>
      <c r="D75" s="12">
        <f>IF('tarif francs'!D75&gt;0,ROUND('tarif francs'!D75/euro,2),"")</f>
        <v>25.73</v>
      </c>
      <c r="E75" s="12">
        <f>IF('tarif francs'!E75&gt;0,ROUND('tarif francs'!E75/euro,2),"")</f>
        <v>25.73</v>
      </c>
      <c r="F75" s="12">
        <f>IF('tarif francs'!F75&gt;0,ROUND('tarif francs'!F75/euro,2),"")</f>
      </c>
      <c r="G75" s="12">
        <f>IF('tarif francs'!G75&gt;0,ROUND('tarif francs'!G75/euro,2),"")</f>
        <v>85.83</v>
      </c>
      <c r="H75" s="12">
        <f>IF('tarif francs'!H75&gt;0,ROUND('tarif francs'!H75/euro,2),"")</f>
        <v>85.83</v>
      </c>
      <c r="I75" s="12">
        <f>IF('tarif francs'!I75&gt;0,ROUND('tarif francs'!I75/euro,2),"")</f>
        <v>68.6</v>
      </c>
      <c r="J75" s="12">
        <f>IF('tarif francs'!J75&gt;0,ROUND('tarif francs'!J75/euro,2),"")</f>
        <v>45.73</v>
      </c>
      <c r="K75" s="12">
        <f>IF('tarif francs'!K75&gt;0,ROUND('tarif francs'!K75/euro,2),"")</f>
        <v>33.08</v>
      </c>
      <c r="L75" s="12">
        <f>IF('tarif francs'!L75&gt;0,ROUND('tarif francs'!L75/euro,2),"")</f>
        <v>27.75</v>
      </c>
      <c r="M75" s="12">
        <f>IF('tarif francs'!M75&gt;0,ROUND('tarif francs'!M75/euro,2),"")</f>
        <v>23.32</v>
      </c>
      <c r="N75" s="12">
        <f>IF('tarif francs'!N75&gt;0,ROUND('tarif francs'!N75/euro,2),"")</f>
        <v>20.12</v>
      </c>
      <c r="O75" s="12">
        <f>IF('tarif francs'!O75&gt;0,ROUND('tarif francs'!O75/euro,2),"")</f>
        <v>18.6</v>
      </c>
      <c r="P75" s="12">
        <f>IF('tarif francs'!P75&gt;0,ROUND('tarif francs'!P75/euro,2),"")</f>
        <v>17.68</v>
      </c>
      <c r="Q75" s="12">
        <f>IF('tarif francs'!Q75&gt;0,ROUND('tarif francs'!Q75/euro,2),"")</f>
        <v>17.23</v>
      </c>
    </row>
    <row r="76" spans="1:17" ht="12.75">
      <c r="A76">
        <v>73</v>
      </c>
      <c r="B76" t="s">
        <v>1</v>
      </c>
      <c r="C76" s="12">
        <f>IF('tarif francs'!C76&gt;0,ROUND('tarif francs'!C76/euro,2),"")</f>
        <v>17.07</v>
      </c>
      <c r="D76" s="12">
        <f>IF('tarif francs'!D76&gt;0,ROUND('tarif francs'!D76/euro,2),"")</f>
        <v>17.07</v>
      </c>
      <c r="E76" s="12">
        <f>IF('tarif francs'!E76&gt;0,ROUND('tarif francs'!E76/euro,2),"")</f>
      </c>
      <c r="F76" s="12">
        <f>IF('tarif francs'!F76&gt;0,ROUND('tarif francs'!F76/euro,2),"")</f>
        <v>192.09</v>
      </c>
      <c r="G76" s="12">
        <f>IF('tarif francs'!G76&gt;0,ROUND('tarif francs'!G76/euro,2),"")</f>
        <v>192.09</v>
      </c>
      <c r="H76" s="12">
        <f>IF('tarif francs'!H76&gt;0,ROUND('tarif francs'!H76/euro,2),"")</f>
        <v>170.74</v>
      </c>
      <c r="I76" s="12">
        <f>IF('tarif francs'!I76&gt;0,ROUND('tarif francs'!I76/euro,2),"")</f>
        <v>118.91</v>
      </c>
      <c r="J76" s="12">
        <f>IF('tarif francs'!J76&gt;0,ROUND('tarif francs'!J76/euro,2),"")</f>
        <v>53.2</v>
      </c>
      <c r="K76" s="12">
        <f>IF('tarif francs'!K76&gt;0,ROUND('tarif francs'!K76/euro,2),"")</f>
        <v>42.69</v>
      </c>
      <c r="L76" s="12">
        <f>IF('tarif francs'!L76&gt;0,ROUND('tarif francs'!L76/euro,2),"")</f>
        <v>36.44</v>
      </c>
      <c r="M76" s="12">
        <f>IF('tarif francs'!M76&gt;0,ROUND('tarif francs'!M76/euro,2),"")</f>
        <v>31.1</v>
      </c>
      <c r="N76" s="12">
        <f>IF('tarif francs'!N76&gt;0,ROUND('tarif francs'!N76/euro,2),"")</f>
        <v>26.83</v>
      </c>
      <c r="O76" s="12">
        <f>IF('tarif francs'!O76&gt;0,ROUND('tarif francs'!O76/euro,2),"")</f>
        <v>24.85</v>
      </c>
      <c r="P76" s="12">
        <f>IF('tarif francs'!P76&gt;0,ROUND('tarif francs'!P76/euro,2),"")</f>
        <v>23.63</v>
      </c>
      <c r="Q76" s="12">
        <f>IF('tarif francs'!Q76&gt;0,ROUND('tarif francs'!Q76/euro,2),"")</f>
        <v>23.02</v>
      </c>
    </row>
    <row r="77" spans="1:17" ht="12.75">
      <c r="A77">
        <v>74</v>
      </c>
      <c r="B77" t="s">
        <v>73</v>
      </c>
      <c r="C77" s="12">
        <f>IF('tarif francs'!C77&gt;0,ROUND('tarif francs'!C77/euro,2),"")</f>
        <v>17.62</v>
      </c>
      <c r="D77" s="12">
        <f>IF('tarif francs'!D77&gt;0,ROUND('tarif francs'!D77/euro,2),"")</f>
        <v>17.62</v>
      </c>
      <c r="E77" s="12">
        <f>IF('tarif francs'!E77&gt;0,ROUND('tarif francs'!E77/euro,2),"")</f>
      </c>
      <c r="F77" s="12">
        <f>IF('tarif francs'!F77&gt;0,ROUND('tarif francs'!F77/euro,2),"")</f>
        <v>196.66</v>
      </c>
      <c r="G77" s="12">
        <f>IF('tarif francs'!G77&gt;0,ROUND('tarif francs'!G77/euro,2),"")</f>
        <v>196.66</v>
      </c>
      <c r="H77" s="12">
        <f>IF('tarif francs'!H77&gt;0,ROUND('tarif francs'!H77/euro,2),"")</f>
        <v>176.23</v>
      </c>
      <c r="I77" s="12">
        <f>IF('tarif francs'!I77&gt;0,ROUND('tarif francs'!I77/euro,2),"")</f>
        <v>123.48</v>
      </c>
      <c r="J77" s="12">
        <f>IF('tarif francs'!J77&gt;0,ROUND('tarif francs'!J77/euro,2),"")</f>
        <v>55.03</v>
      </c>
      <c r="K77" s="12">
        <f>IF('tarif francs'!K77&gt;0,ROUND('tarif francs'!K77/euro,2),"")</f>
        <v>43.91</v>
      </c>
      <c r="L77" s="12">
        <f>IF('tarif francs'!L77&gt;0,ROUND('tarif francs'!L77/euro,2),"")</f>
        <v>37.65</v>
      </c>
      <c r="M77" s="12">
        <f>IF('tarif francs'!M77&gt;0,ROUND('tarif francs'!M77/euro,2),"")</f>
        <v>32.01</v>
      </c>
      <c r="N77" s="12">
        <f>IF('tarif francs'!N77&gt;0,ROUND('tarif francs'!N77/euro,2),"")</f>
        <v>27.59</v>
      </c>
      <c r="O77" s="12">
        <f>IF('tarif francs'!O77&gt;0,ROUND('tarif francs'!O77/euro,2),"")</f>
        <v>25.61</v>
      </c>
      <c r="P77" s="12">
        <f>IF('tarif francs'!P77&gt;0,ROUND('tarif francs'!P77/euro,2),"")</f>
        <v>24.39</v>
      </c>
      <c r="Q77" s="12">
        <f>IF('tarif francs'!Q77&gt;0,ROUND('tarif francs'!Q77/euro,2),"")</f>
        <v>23.78</v>
      </c>
    </row>
    <row r="78" spans="1:17" ht="12.75">
      <c r="A78">
        <v>75</v>
      </c>
      <c r="B78" t="s">
        <v>74</v>
      </c>
      <c r="C78" s="12">
        <f>IF('tarif francs'!C78&gt;0,ROUND('tarif francs'!C78/euro,2),"")</f>
        <v>18.29</v>
      </c>
      <c r="D78" s="12">
        <f>IF('tarif francs'!D78&gt;0,ROUND('tarif francs'!D78/euro,2),"")</f>
        <v>18.29</v>
      </c>
      <c r="E78" s="12">
        <f>IF('tarif francs'!E78&gt;0,ROUND('tarif francs'!E78/euro,2),"")</f>
      </c>
      <c r="F78" s="12">
        <f>IF('tarif francs'!F78&gt;0,ROUND('tarif francs'!F78/euro,2),"")</f>
        <v>49.24</v>
      </c>
      <c r="G78" s="12">
        <f>IF('tarif francs'!G78&gt;0,ROUND('tarif francs'!G78/euro,2),"")</f>
        <v>49.24</v>
      </c>
      <c r="H78" s="12">
        <f>IF('tarif francs'!H78&gt;0,ROUND('tarif francs'!H78/euro,2),"")</f>
        <v>49.24</v>
      </c>
      <c r="I78" s="12">
        <f>IF('tarif francs'!I78&gt;0,ROUND('tarif francs'!I78/euro,2),"")</f>
        <v>39.33</v>
      </c>
      <c r="J78" s="12">
        <f>IF('tarif francs'!J78&gt;0,ROUND('tarif francs'!J78/euro,2),"")</f>
        <v>26.22</v>
      </c>
      <c r="K78" s="12">
        <f>IF('tarif francs'!K78&gt;0,ROUND('tarif francs'!K78/euro,2),"")</f>
        <v>18.9</v>
      </c>
      <c r="L78" s="12">
        <f>IF('tarif francs'!L78&gt;0,ROUND('tarif francs'!L78/euro,2),"")</f>
        <v>15.85</v>
      </c>
      <c r="M78" s="12">
        <f>IF('tarif francs'!M78&gt;0,ROUND('tarif francs'!M78/euro,2),"")</f>
        <v>13.42</v>
      </c>
      <c r="N78" s="12">
        <f>IF('tarif francs'!N78&gt;0,ROUND('tarif francs'!N78/euro,2),"")</f>
        <v>11.43</v>
      </c>
      <c r="O78" s="12">
        <f>IF('tarif francs'!O78&gt;0,ROUND('tarif francs'!O78/euro,2),"")</f>
        <v>10.67</v>
      </c>
      <c r="P78" s="12">
        <f>IF('tarif francs'!P78&gt;0,ROUND('tarif francs'!P78/euro,2),"")</f>
        <v>10.21</v>
      </c>
      <c r="Q78" s="12">
        <f>IF('tarif francs'!Q78&gt;0,ROUND('tarif francs'!Q78/euro,2),"")</f>
        <v>9.91</v>
      </c>
    </row>
    <row r="79" spans="1:17" ht="12.75">
      <c r="A79">
        <v>76</v>
      </c>
      <c r="B79" t="s">
        <v>75</v>
      </c>
      <c r="C79" s="12">
        <f>IF('tarif francs'!C79&gt;0,ROUND('tarif francs'!C79/euro,2),"")</f>
        <v>9.18</v>
      </c>
      <c r="D79" s="12">
        <f>IF('tarif francs'!D79&gt;0,ROUND('tarif francs'!D79/euro,2),"")</f>
        <v>9.18</v>
      </c>
      <c r="E79" s="12">
        <f>IF('tarif francs'!E79&gt;0,ROUND('tarif francs'!E79/euro,2),"")</f>
      </c>
      <c r="F79" s="12">
        <f>IF('tarif francs'!F79&gt;0,ROUND('tarif francs'!F79/euro,2),"")</f>
        <v>91.77</v>
      </c>
      <c r="G79" s="12">
        <f>IF('tarif francs'!G79&gt;0,ROUND('tarif francs'!G79/euro,2),"")</f>
        <v>91.77</v>
      </c>
      <c r="H79" s="12">
        <f>IF('tarif francs'!H79&gt;0,ROUND('tarif francs'!H79/euro,2),"")</f>
        <v>91.77</v>
      </c>
      <c r="I79" s="12">
        <f>IF('tarif francs'!I79&gt;0,ROUND('tarif francs'!I79/euro,2),"")</f>
        <v>73.33</v>
      </c>
      <c r="J79" s="12">
        <f>IF('tarif francs'!J79&gt;0,ROUND('tarif francs'!J79/euro,2),"")</f>
        <v>48.94</v>
      </c>
      <c r="K79" s="12">
        <f>IF('tarif francs'!K79&gt;0,ROUND('tarif francs'!K79/euro,2),"")</f>
        <v>35.37</v>
      </c>
      <c r="L79" s="12">
        <f>IF('tarif francs'!L79&gt;0,ROUND('tarif francs'!L79/euro,2),"")</f>
        <v>20.28</v>
      </c>
      <c r="M79" s="12">
        <f>IF('tarif francs'!M79&gt;0,ROUND('tarif francs'!M79/euro,2),"")</f>
        <v>16.92</v>
      </c>
      <c r="N79" s="12">
        <f>IF('tarif francs'!N79&gt;0,ROUND('tarif francs'!N79/euro,2),"")</f>
        <v>14.64</v>
      </c>
      <c r="O79" s="12">
        <f>IF('tarif francs'!O79&gt;0,ROUND('tarif francs'!O79/euro,2),"")</f>
        <v>13.57</v>
      </c>
      <c r="P79" s="12">
        <f>IF('tarif francs'!P79&gt;0,ROUND('tarif francs'!P79/euro,2),"")</f>
        <v>12.96</v>
      </c>
      <c r="Q79" s="12">
        <f>IF('tarif francs'!Q79&gt;0,ROUND('tarif francs'!Q79/euro,2),"")</f>
        <v>12.65</v>
      </c>
    </row>
    <row r="80" spans="1:17" ht="12.75">
      <c r="A80">
        <v>77</v>
      </c>
      <c r="B80" t="s">
        <v>76</v>
      </c>
      <c r="C80" s="12">
        <f>IF('tarif francs'!C80&gt;0,ROUND('tarif francs'!C80/euro,2),"")</f>
        <v>18.29</v>
      </c>
      <c r="D80" s="12">
        <f>IF('tarif francs'!D80&gt;0,ROUND('tarif francs'!D80/euro,2),"")</f>
        <v>18.29</v>
      </c>
      <c r="E80" s="12">
        <f>IF('tarif francs'!E80&gt;0,ROUND('tarif francs'!E80/euro,2),"")</f>
      </c>
      <c r="F80" s="12">
        <f>IF('tarif francs'!F80&gt;0,ROUND('tarif francs'!F80/euro,2),"")</f>
        <v>55.49</v>
      </c>
      <c r="G80" s="12">
        <f>IF('tarif francs'!G80&gt;0,ROUND('tarif francs'!G80/euro,2),"")</f>
        <v>55.49</v>
      </c>
      <c r="H80" s="12">
        <f>IF('tarif francs'!H80&gt;0,ROUND('tarif francs'!H80/euro,2),"")</f>
        <v>55.49</v>
      </c>
      <c r="I80" s="12">
        <f>IF('tarif francs'!I80&gt;0,ROUND('tarif francs'!I80/euro,2),"")</f>
        <v>44.36</v>
      </c>
      <c r="J80" s="12">
        <f>IF('tarif francs'!J80&gt;0,ROUND('tarif francs'!J80/euro,2),"")</f>
        <v>29.58</v>
      </c>
      <c r="K80" s="12">
        <f>IF('tarif francs'!K80&gt;0,ROUND('tarif francs'!K80/euro,2),"")</f>
        <v>21.34</v>
      </c>
      <c r="L80" s="12">
        <f>IF('tarif francs'!L80&gt;0,ROUND('tarif francs'!L80/euro,2),"")</f>
        <v>17.99</v>
      </c>
      <c r="M80" s="12">
        <f>IF('tarif francs'!M80&gt;0,ROUND('tarif francs'!M80/euro,2),"")</f>
        <v>15.09</v>
      </c>
      <c r="N80" s="12">
        <f>IF('tarif francs'!N80&gt;0,ROUND('tarif francs'!N80/euro,2),"")</f>
        <v>12.96</v>
      </c>
      <c r="O80" s="12">
        <f>IF('tarif francs'!O80&gt;0,ROUND('tarif francs'!O80/euro,2),"")</f>
        <v>12.04</v>
      </c>
      <c r="P80" s="12">
        <f>IF('tarif francs'!P80&gt;0,ROUND('tarif francs'!P80/euro,2),"")</f>
        <v>11.43</v>
      </c>
      <c r="Q80" s="12">
        <f>IF('tarif francs'!Q80&gt;0,ROUND('tarif francs'!Q80/euro,2),"")</f>
        <v>11.13</v>
      </c>
    </row>
    <row r="81" spans="1:17" ht="12.75">
      <c r="A81">
        <v>78</v>
      </c>
      <c r="B81" t="s">
        <v>77</v>
      </c>
      <c r="C81" s="12">
        <f>IF('tarif francs'!C81&gt;0,ROUND('tarif francs'!C81/euro,2),"")</f>
        <v>18.29</v>
      </c>
      <c r="D81" s="12">
        <f>IF('tarif francs'!D81&gt;0,ROUND('tarif francs'!D81/euro,2),"")</f>
        <v>18.29</v>
      </c>
      <c r="E81" s="12">
        <f>IF('tarif francs'!E81&gt;0,ROUND('tarif francs'!E81/euro,2),"")</f>
      </c>
      <c r="F81" s="12">
        <f>IF('tarif francs'!F81&gt;0,ROUND('tarif francs'!F81/euro,2),"")</f>
        <v>59.76</v>
      </c>
      <c r="G81" s="12">
        <f>IF('tarif francs'!G81&gt;0,ROUND('tarif francs'!G81/euro,2),"")</f>
        <v>59.76</v>
      </c>
      <c r="H81" s="12">
        <f>IF('tarif francs'!H81&gt;0,ROUND('tarif francs'!H81/euro,2),"")</f>
        <v>59.76</v>
      </c>
      <c r="I81" s="12">
        <f>IF('tarif francs'!I81&gt;0,ROUND('tarif francs'!I81/euro,2),"")</f>
        <v>47.87</v>
      </c>
      <c r="J81" s="12">
        <f>IF('tarif francs'!J81&gt;0,ROUND('tarif francs'!J81/euro,2),"")</f>
        <v>31.86</v>
      </c>
      <c r="K81" s="12">
        <f>IF('tarif francs'!K81&gt;0,ROUND('tarif francs'!K81/euro,2),"")</f>
        <v>23.02</v>
      </c>
      <c r="L81" s="12">
        <f>IF('tarif francs'!L81&gt;0,ROUND('tarif francs'!L81/euro,2),"")</f>
        <v>19.36</v>
      </c>
      <c r="M81" s="12">
        <f>IF('tarif francs'!M81&gt;0,ROUND('tarif francs'!M81/euro,2),"")</f>
        <v>16.16</v>
      </c>
      <c r="N81" s="12">
        <f>IF('tarif francs'!N81&gt;0,ROUND('tarif francs'!N81/euro,2),"")</f>
        <v>14.03</v>
      </c>
      <c r="O81" s="12">
        <f>IF('tarif francs'!O81&gt;0,ROUND('tarif francs'!O81/euro,2),"")</f>
        <v>12.96</v>
      </c>
      <c r="P81" s="12">
        <f>IF('tarif francs'!P81&gt;0,ROUND('tarif francs'!P81/euro,2),"")</f>
        <v>12.35</v>
      </c>
      <c r="Q81" s="12">
        <f>IF('tarif francs'!Q81&gt;0,ROUND('tarif francs'!Q81/euro,2),"")</f>
        <v>12.04</v>
      </c>
    </row>
    <row r="82" spans="1:17" ht="12.75">
      <c r="A82">
        <v>79</v>
      </c>
      <c r="B82" t="s">
        <v>78</v>
      </c>
      <c r="C82" s="12">
        <f>IF('tarif francs'!C82&gt;0,ROUND('tarif francs'!C82/euro,2),"")</f>
        <v>49.99</v>
      </c>
      <c r="D82" s="12">
        <f>IF('tarif francs'!D82&gt;0,ROUND('tarif francs'!D82/euro,2),"")</f>
        <v>49.99</v>
      </c>
      <c r="E82" s="12">
        <f>IF('tarif francs'!E82&gt;0,ROUND('tarif francs'!E82/euro,2),"")</f>
        <v>49.99</v>
      </c>
      <c r="F82" s="12">
        <f>IF('tarif francs'!F82&gt;0,ROUND('tarif francs'!F82/euro,2),"")</f>
      </c>
      <c r="G82" s="12">
        <f>IF('tarif francs'!G82&gt;0,ROUND('tarif francs'!G82/euro,2),"")</f>
        <v>166.63</v>
      </c>
      <c r="H82" s="12">
        <f>IF('tarif francs'!H82&gt;0,ROUND('tarif francs'!H82/euro,2),"")</f>
        <v>166.63</v>
      </c>
      <c r="I82" s="12">
        <f>IF('tarif francs'!I82&gt;0,ROUND('tarif francs'!I82/euro,2),"")</f>
        <v>133.24</v>
      </c>
      <c r="J82" s="12">
        <f>IF('tarif francs'!J82&gt;0,ROUND('tarif francs'!J82/euro,2),"")</f>
        <v>88.88</v>
      </c>
      <c r="K82" s="12">
        <f>IF('tarif francs'!K82&gt;0,ROUND('tarif francs'!K82/euro,2),"")</f>
        <v>64.18</v>
      </c>
      <c r="L82" s="12">
        <f>IF('tarif francs'!L82&gt;0,ROUND('tarif francs'!L82/euro,2),"")</f>
        <v>53.97</v>
      </c>
      <c r="M82" s="12">
        <f>IF('tarif francs'!M82&gt;0,ROUND('tarif francs'!M82/euro,2),"")</f>
        <v>45.28</v>
      </c>
      <c r="N82" s="12">
        <f>IF('tarif francs'!N82&gt;0,ROUND('tarif francs'!N82/euro,2),"")</f>
        <v>38.87</v>
      </c>
      <c r="O82" s="12">
        <f>IF('tarif francs'!O82&gt;0,ROUND('tarif francs'!O82/euro,2),"")</f>
        <v>36.13</v>
      </c>
      <c r="P82" s="12">
        <f>IF('tarif francs'!P82&gt;0,ROUND('tarif francs'!P82/euro,2),"")</f>
        <v>34.3</v>
      </c>
      <c r="Q82" s="12">
        <f>IF('tarif francs'!Q82&gt;0,ROUND('tarif francs'!Q82/euro,2),"")</f>
        <v>33.54</v>
      </c>
    </row>
    <row r="83" spans="1:17" ht="12.75">
      <c r="A83">
        <v>80</v>
      </c>
      <c r="B83" t="s">
        <v>79</v>
      </c>
      <c r="C83" s="12">
        <f>IF('tarif francs'!C83&gt;0,ROUND('tarif francs'!C83/euro,2),"")</f>
        <v>8.23</v>
      </c>
      <c r="D83" s="12">
        <f>IF('tarif francs'!D83&gt;0,ROUND('tarif francs'!D83/euro,2),"")</f>
        <v>8.23</v>
      </c>
      <c r="E83" s="12">
        <f>IF('tarif francs'!E83&gt;0,ROUND('tarif francs'!E83/euro,2),"")</f>
      </c>
      <c r="F83" s="12">
        <f>IF('tarif francs'!F83&gt;0,ROUND('tarif francs'!F83/euro,2),"")</f>
        <v>82.47</v>
      </c>
      <c r="G83" s="12">
        <f>IF('tarif francs'!G83&gt;0,ROUND('tarif francs'!G83/euro,2),"")</f>
        <v>82.47</v>
      </c>
      <c r="H83" s="12">
        <f>IF('tarif francs'!H83&gt;0,ROUND('tarif francs'!H83/euro,2),"")</f>
        <v>63.42</v>
      </c>
      <c r="I83" s="12">
        <f>IF('tarif francs'!I83&gt;0,ROUND('tarif francs'!I83/euro,2),"")</f>
        <v>46.19</v>
      </c>
      <c r="J83" s="12">
        <f>IF('tarif francs'!J83&gt;0,ROUND('tarif francs'!J83/euro,2),"")</f>
        <v>32.47</v>
      </c>
      <c r="K83" s="12">
        <f>IF('tarif francs'!K83&gt;0,ROUND('tarif francs'!K83/euro,2),"")</f>
        <v>23.78</v>
      </c>
      <c r="L83" s="12">
        <f>IF('tarif francs'!L83&gt;0,ROUND('tarif francs'!L83/euro,2),"")</f>
        <v>19.97</v>
      </c>
      <c r="M83" s="12">
        <f>IF('tarif francs'!M83&gt;0,ROUND('tarif francs'!M83/euro,2),"")</f>
        <v>16.31</v>
      </c>
      <c r="N83" s="12">
        <f>IF('tarif francs'!N83&gt;0,ROUND('tarif francs'!N83/euro,2),"")</f>
        <v>13.87</v>
      </c>
      <c r="O83" s="12">
        <f>IF('tarif francs'!O83&gt;0,ROUND('tarif francs'!O83/euro,2),"")</f>
        <v>12.65</v>
      </c>
      <c r="P83" s="12">
        <f>IF('tarif francs'!P83&gt;0,ROUND('tarif francs'!P83/euro,2),"")</f>
        <v>12.04</v>
      </c>
      <c r="Q83" s="12">
        <f>IF('tarif francs'!Q83&gt;0,ROUND('tarif francs'!Q83/euro,2),"")</f>
        <v>11.89</v>
      </c>
    </row>
    <row r="84" spans="1:17" ht="12.75">
      <c r="A84">
        <v>81</v>
      </c>
      <c r="B84" t="s">
        <v>80</v>
      </c>
      <c r="C84" s="12">
        <f>IF('tarif francs'!C84&gt;0,ROUND('tarif francs'!C84/euro,2),"")</f>
        <v>12.81</v>
      </c>
      <c r="D84" s="12">
        <f>IF('tarif francs'!D84&gt;0,ROUND('tarif francs'!D84/euro,2),"")</f>
        <v>12.81</v>
      </c>
      <c r="E84" s="12">
        <f>IF('tarif francs'!E84&gt;0,ROUND('tarif francs'!E84/euro,2),"")</f>
      </c>
      <c r="F84" s="12">
        <f>IF('tarif francs'!F84&gt;0,ROUND('tarif francs'!F84/euro,2),"")</f>
        <v>128.06</v>
      </c>
      <c r="G84" s="12">
        <f>IF('tarif francs'!G84&gt;0,ROUND('tarif francs'!G84/euro,2),"")</f>
        <v>128.06</v>
      </c>
      <c r="H84" s="12">
        <f>IF('tarif francs'!H84&gt;0,ROUND('tarif francs'!H84/euro,2),"")</f>
        <v>128.06</v>
      </c>
      <c r="I84" s="12">
        <f>IF('tarif francs'!I84&gt;0,ROUND('tarif francs'!I84/euro,2),"")</f>
        <v>101.68</v>
      </c>
      <c r="J84" s="12">
        <f>IF('tarif francs'!J84&gt;0,ROUND('tarif francs'!J84/euro,2),"")</f>
        <v>75.16</v>
      </c>
      <c r="K84" s="12">
        <f>IF('tarif francs'!K84&gt;0,ROUND('tarif francs'!K84/euro,2),"")</f>
        <v>59.46</v>
      </c>
      <c r="L84" s="12">
        <f>IF('tarif francs'!L84&gt;0,ROUND('tarif francs'!L84/euro,2),"")</f>
        <v>51.38</v>
      </c>
      <c r="M84" s="12">
        <f>IF('tarif francs'!M84&gt;0,ROUND('tarif francs'!M84/euro,2),"")</f>
        <v>43.14</v>
      </c>
      <c r="N84" s="12">
        <f>IF('tarif francs'!N84&gt;0,ROUND('tarif francs'!N84/euro,2),"")</f>
        <v>37.2</v>
      </c>
      <c r="O84" s="12">
        <f>IF('tarif francs'!O84&gt;0,ROUND('tarif francs'!O84/euro,2),"")</f>
        <v>34.45</v>
      </c>
      <c r="P84" s="12">
        <f>IF('tarif francs'!P84&gt;0,ROUND('tarif francs'!P84/euro,2),"")</f>
        <v>32.78</v>
      </c>
      <c r="Q84" s="12">
        <f>IF('tarif francs'!Q84&gt;0,ROUND('tarif francs'!Q84/euro,2),"")</f>
        <v>32.01</v>
      </c>
    </row>
    <row r="85" spans="1:17" ht="12.75">
      <c r="A85">
        <v>82</v>
      </c>
      <c r="B85" t="s">
        <v>81</v>
      </c>
      <c r="C85" s="12">
        <f>IF('tarif francs'!C85&gt;0,ROUND('tarif francs'!C85/euro,2),"")</f>
        <v>13.77</v>
      </c>
      <c r="D85" s="12">
        <f>IF('tarif francs'!D85&gt;0,ROUND('tarif francs'!D85/euro,2),"")</f>
        <v>13.77</v>
      </c>
      <c r="E85" s="12">
        <f>IF('tarif francs'!E85&gt;0,ROUND('tarif francs'!E85/euro,2),"")</f>
      </c>
      <c r="F85" s="12">
        <f>IF('tarif francs'!F85&gt;0,ROUND('tarif francs'!F85/euro,2),"")</f>
        <v>137.66</v>
      </c>
      <c r="G85" s="12">
        <f>IF('tarif francs'!G85&gt;0,ROUND('tarif francs'!G85/euro,2),"")</f>
        <v>137.66</v>
      </c>
      <c r="H85" s="12">
        <f>IF('tarif francs'!H85&gt;0,ROUND('tarif francs'!H85/euro,2),"")</f>
        <v>137.66</v>
      </c>
      <c r="I85" s="12">
        <f>IF('tarif francs'!I85&gt;0,ROUND('tarif francs'!I85/euro,2),"")</f>
        <v>109.31</v>
      </c>
      <c r="J85" s="12">
        <f>IF('tarif francs'!J85&gt;0,ROUND('tarif francs'!J85/euro,2),"")</f>
        <v>80.95</v>
      </c>
      <c r="K85" s="12">
        <f>IF('tarif francs'!K85&gt;0,ROUND('tarif francs'!K85/euro,2),"")</f>
        <v>63.88</v>
      </c>
      <c r="L85" s="12">
        <f>IF('tarif francs'!L85&gt;0,ROUND('tarif francs'!L85/euro,2),"")</f>
        <v>55.34</v>
      </c>
      <c r="M85" s="12">
        <f>IF('tarif francs'!M85&gt;0,ROUND('tarif francs'!M85/euro,2),"")</f>
        <v>46.34</v>
      </c>
      <c r="N85" s="12">
        <f>IF('tarif francs'!N85&gt;0,ROUND('tarif francs'!N85/euro,2),"")</f>
        <v>39.94</v>
      </c>
      <c r="O85" s="12">
        <f>IF('tarif francs'!O85&gt;0,ROUND('tarif francs'!O85/euro,2),"")</f>
        <v>37.05</v>
      </c>
      <c r="P85" s="12">
        <f>IF('tarif francs'!P85&gt;0,ROUND('tarif francs'!P85/euro,2),"")</f>
        <v>35.22</v>
      </c>
      <c r="Q85" s="12">
        <f>IF('tarif francs'!Q85&gt;0,ROUND('tarif francs'!Q85/euro,2),"")</f>
        <v>34.3</v>
      </c>
    </row>
    <row r="87" ht="12.75">
      <c r="A87" t="s">
        <v>83</v>
      </c>
    </row>
    <row r="91" spans="5:17" ht="15.75">
      <c r="E91" s="51"/>
      <c r="F91" s="52" t="s">
        <v>312</v>
      </c>
      <c r="G91" s="52" t="s">
        <v>313</v>
      </c>
      <c r="H91" s="52" t="s">
        <v>314</v>
      </c>
      <c r="I91" s="52" t="s">
        <v>315</v>
      </c>
      <c r="J91" s="53" t="s">
        <v>92</v>
      </c>
      <c r="K91" s="52" t="s">
        <v>316</v>
      </c>
      <c r="L91" s="52" t="s">
        <v>317</v>
      </c>
      <c r="M91" s="52" t="s">
        <v>318</v>
      </c>
      <c r="N91" s="52" t="s">
        <v>319</v>
      </c>
      <c r="O91" s="52" t="s">
        <v>97</v>
      </c>
      <c r="P91" s="52" t="s">
        <v>98</v>
      </c>
      <c r="Q91" s="52" t="s">
        <v>320</v>
      </c>
    </row>
    <row r="92" spans="5:17" ht="12.75">
      <c r="E92" s="54" t="s">
        <v>322</v>
      </c>
      <c r="F92" s="55">
        <v>300</v>
      </c>
      <c r="G92" s="55">
        <v>400</v>
      </c>
      <c r="H92" s="55">
        <v>1000</v>
      </c>
      <c r="I92" s="55">
        <v>2000</v>
      </c>
      <c r="J92" s="55">
        <v>3000</v>
      </c>
      <c r="K92" s="55">
        <v>5000</v>
      </c>
      <c r="L92" s="55">
        <v>7000</v>
      </c>
      <c r="M92" s="55">
        <v>10000</v>
      </c>
      <c r="N92" s="55">
        <v>15000</v>
      </c>
      <c r="O92" s="55">
        <v>20000</v>
      </c>
      <c r="P92" s="55">
        <v>23000</v>
      </c>
      <c r="Q92" s="55">
        <v>25000</v>
      </c>
    </row>
    <row r="93" spans="5:17" ht="12.75">
      <c r="E93" s="56" t="s">
        <v>321</v>
      </c>
      <c r="F93" s="57">
        <v>4.96</v>
      </c>
      <c r="G93" s="57">
        <v>4.96</v>
      </c>
      <c r="H93" s="57">
        <v>4.96</v>
      </c>
      <c r="I93" s="57">
        <v>3.97</v>
      </c>
      <c r="J93" s="57">
        <v>2.65</v>
      </c>
      <c r="K93" s="57">
        <v>1.91</v>
      </c>
      <c r="L93" s="57">
        <v>1.61</v>
      </c>
      <c r="M93" s="57">
        <v>1.35</v>
      </c>
      <c r="N93" s="57">
        <v>1.16</v>
      </c>
      <c r="O93" s="57">
        <v>1.08</v>
      </c>
      <c r="P93" s="57">
        <v>1.02</v>
      </c>
      <c r="Q93" s="57">
        <v>1</v>
      </c>
    </row>
    <row r="94" spans="5:17" ht="15.75">
      <c r="E94" s="60" t="s">
        <v>323</v>
      </c>
      <c r="F94" s="59">
        <f aca="true" t="shared" si="0" ref="F94:P94">F92*G93/F93</f>
        <v>300</v>
      </c>
      <c r="G94" s="59">
        <f t="shared" si="0"/>
        <v>400</v>
      </c>
      <c r="H94" s="59">
        <f t="shared" si="0"/>
        <v>800.4032258064516</v>
      </c>
      <c r="I94" s="59">
        <f t="shared" si="0"/>
        <v>1335.0125944584381</v>
      </c>
      <c r="J94" s="59">
        <f t="shared" si="0"/>
        <v>2162.264150943396</v>
      </c>
      <c r="K94" s="59">
        <f t="shared" si="0"/>
        <v>4214.659685863875</v>
      </c>
      <c r="L94" s="59">
        <f t="shared" si="0"/>
        <v>5869.565217391304</v>
      </c>
      <c r="M94" s="59">
        <f t="shared" si="0"/>
        <v>8592.592592592591</v>
      </c>
      <c r="N94" s="59">
        <f t="shared" si="0"/>
        <v>13965.517241379313</v>
      </c>
      <c r="O94" s="59">
        <f t="shared" si="0"/>
        <v>18888.888888888887</v>
      </c>
      <c r="P94" s="59">
        <f t="shared" si="0"/>
        <v>22549.019607843136</v>
      </c>
      <c r="Q94" s="58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11.421875" defaultRowHeight="12.75"/>
  <cols>
    <col min="7" max="17" width="10.00390625" style="0" customWidth="1"/>
    <col min="18" max="18" width="9.57421875" style="0" customWidth="1"/>
  </cols>
  <sheetData>
    <row r="1" spans="1:17" ht="12.75">
      <c r="A1" s="43" t="s">
        <v>305</v>
      </c>
      <c r="C1" s="2" t="s">
        <v>84</v>
      </c>
      <c r="D1" s="3" t="s">
        <v>84</v>
      </c>
      <c r="E1" s="4" t="s">
        <v>84</v>
      </c>
      <c r="F1" s="2"/>
      <c r="G1" s="3"/>
      <c r="H1" s="3" t="s">
        <v>88</v>
      </c>
      <c r="I1" s="3"/>
      <c r="J1" s="3"/>
      <c r="K1" s="3"/>
      <c r="L1" s="3"/>
      <c r="M1" s="3"/>
      <c r="N1" s="3"/>
      <c r="O1" s="3"/>
      <c r="P1" s="3"/>
      <c r="Q1" s="4"/>
    </row>
    <row r="2" spans="3:17" s="8" customFormat="1" ht="13.5" thickBot="1">
      <c r="C2" s="9" t="s">
        <v>85</v>
      </c>
      <c r="D2" s="10" t="s">
        <v>86</v>
      </c>
      <c r="E2" s="11" t="s">
        <v>87</v>
      </c>
      <c r="F2" s="9" t="s">
        <v>89</v>
      </c>
      <c r="G2" s="10" t="s">
        <v>90</v>
      </c>
      <c r="H2" s="10" t="s">
        <v>308</v>
      </c>
      <c r="I2" s="10" t="s">
        <v>91</v>
      </c>
      <c r="J2" s="10" t="s">
        <v>92</v>
      </c>
      <c r="K2" s="10" t="s">
        <v>93</v>
      </c>
      <c r="L2" s="10" t="s">
        <v>94</v>
      </c>
      <c r="M2" s="10" t="s">
        <v>95</v>
      </c>
      <c r="N2" s="10" t="s">
        <v>96</v>
      </c>
      <c r="O2" s="10" t="s">
        <v>97</v>
      </c>
      <c r="P2" s="10" t="s">
        <v>98</v>
      </c>
      <c r="Q2" s="11" t="s">
        <v>99</v>
      </c>
    </row>
    <row r="3" spans="3:5" ht="12.75">
      <c r="C3" s="5"/>
      <c r="D3" s="6"/>
      <c r="E3" s="7"/>
    </row>
    <row r="4" spans="1:17" ht="12.75">
      <c r="A4">
        <v>1</v>
      </c>
      <c r="B4" t="s">
        <v>0</v>
      </c>
      <c r="C4" s="12">
        <v>96</v>
      </c>
      <c r="D4" s="14">
        <v>123</v>
      </c>
      <c r="E4" s="15"/>
      <c r="F4">
        <v>1080</v>
      </c>
      <c r="G4">
        <v>1080</v>
      </c>
      <c r="H4">
        <v>980</v>
      </c>
      <c r="I4">
        <v>680</v>
      </c>
      <c r="J4">
        <v>317</v>
      </c>
      <c r="K4">
        <v>254</v>
      </c>
      <c r="L4">
        <v>217</v>
      </c>
      <c r="M4">
        <v>184</v>
      </c>
      <c r="N4">
        <v>158</v>
      </c>
      <c r="O4">
        <v>147</v>
      </c>
      <c r="P4">
        <v>140</v>
      </c>
      <c r="Q4">
        <v>136</v>
      </c>
    </row>
    <row r="5" spans="1:17" ht="12.75">
      <c r="A5">
        <v>2</v>
      </c>
      <c r="B5" t="s">
        <v>2</v>
      </c>
      <c r="C5" s="12">
        <v>48</v>
      </c>
      <c r="D5" s="14">
        <v>48</v>
      </c>
      <c r="E5" s="15"/>
      <c r="F5">
        <v>480</v>
      </c>
      <c r="G5">
        <v>480</v>
      </c>
      <c r="H5">
        <v>480</v>
      </c>
      <c r="I5">
        <v>384</v>
      </c>
      <c r="J5">
        <v>231</v>
      </c>
      <c r="K5">
        <v>167</v>
      </c>
      <c r="L5">
        <v>140</v>
      </c>
      <c r="M5">
        <v>118</v>
      </c>
      <c r="N5">
        <v>101</v>
      </c>
      <c r="O5">
        <v>94</v>
      </c>
      <c r="P5">
        <v>89</v>
      </c>
      <c r="Q5">
        <v>87</v>
      </c>
    </row>
    <row r="6" spans="1:17" ht="12.75">
      <c r="A6">
        <v>3</v>
      </c>
      <c r="B6" t="s">
        <v>3</v>
      </c>
      <c r="C6" s="12">
        <v>237</v>
      </c>
      <c r="D6" s="14">
        <v>237</v>
      </c>
      <c r="E6" s="15">
        <v>237</v>
      </c>
      <c r="G6">
        <v>790</v>
      </c>
      <c r="H6">
        <v>790</v>
      </c>
      <c r="I6">
        <v>343</v>
      </c>
      <c r="J6">
        <v>252</v>
      </c>
      <c r="K6">
        <v>201</v>
      </c>
      <c r="L6">
        <v>172</v>
      </c>
      <c r="M6">
        <v>147</v>
      </c>
      <c r="N6">
        <v>126</v>
      </c>
      <c r="O6">
        <v>117</v>
      </c>
      <c r="P6">
        <v>111</v>
      </c>
      <c r="Q6">
        <v>109</v>
      </c>
    </row>
    <row r="7" spans="1:17" ht="12.75">
      <c r="A7">
        <v>4</v>
      </c>
      <c r="B7" t="s">
        <v>4</v>
      </c>
      <c r="C7" s="12">
        <v>129.95</v>
      </c>
      <c r="D7" s="14">
        <v>129.95</v>
      </c>
      <c r="E7" s="15"/>
      <c r="F7" s="1">
        <v>1300</v>
      </c>
      <c r="G7" s="1">
        <v>1300</v>
      </c>
      <c r="H7" s="1">
        <v>1300</v>
      </c>
      <c r="I7" s="1">
        <v>1039</v>
      </c>
      <c r="J7">
        <v>694</v>
      </c>
      <c r="K7">
        <v>501</v>
      </c>
      <c r="L7">
        <v>421</v>
      </c>
      <c r="M7">
        <v>353</v>
      </c>
      <c r="N7">
        <v>304</v>
      </c>
      <c r="O7">
        <v>282</v>
      </c>
      <c r="P7">
        <v>268</v>
      </c>
      <c r="Q7">
        <v>262</v>
      </c>
    </row>
    <row r="8" spans="1:17" ht="12.75">
      <c r="A8">
        <v>5</v>
      </c>
      <c r="B8" t="s">
        <v>5</v>
      </c>
      <c r="C8" s="12">
        <v>117.96</v>
      </c>
      <c r="D8" s="14">
        <v>117.96</v>
      </c>
      <c r="E8" s="15"/>
      <c r="F8" s="1">
        <v>1180</v>
      </c>
      <c r="G8" s="1">
        <v>1180</v>
      </c>
      <c r="H8" s="1">
        <v>1180</v>
      </c>
      <c r="I8">
        <v>945</v>
      </c>
      <c r="J8">
        <v>630</v>
      </c>
      <c r="K8">
        <v>455</v>
      </c>
      <c r="L8">
        <v>382</v>
      </c>
      <c r="M8">
        <v>321</v>
      </c>
      <c r="N8">
        <v>276</v>
      </c>
      <c r="O8">
        <v>256</v>
      </c>
      <c r="P8">
        <v>244</v>
      </c>
      <c r="Q8">
        <v>237</v>
      </c>
    </row>
    <row r="9" spans="1:17" ht="12.75">
      <c r="A9">
        <v>6</v>
      </c>
      <c r="B9" t="s">
        <v>6</v>
      </c>
      <c r="C9" s="12">
        <v>149.42</v>
      </c>
      <c r="D9" s="14">
        <v>149.42</v>
      </c>
      <c r="E9" s="15"/>
      <c r="F9" s="1">
        <v>1494</v>
      </c>
      <c r="G9" s="1">
        <v>1494</v>
      </c>
      <c r="H9" s="1">
        <v>1494</v>
      </c>
      <c r="I9" s="1">
        <v>1196</v>
      </c>
      <c r="J9">
        <v>797</v>
      </c>
      <c r="K9">
        <v>576</v>
      </c>
      <c r="L9">
        <v>483</v>
      </c>
      <c r="M9">
        <v>406</v>
      </c>
      <c r="N9">
        <v>349</v>
      </c>
      <c r="O9">
        <v>324</v>
      </c>
      <c r="P9">
        <v>308</v>
      </c>
      <c r="Q9">
        <v>301</v>
      </c>
    </row>
    <row r="10" spans="1:17" ht="12.75">
      <c r="A10">
        <v>7</v>
      </c>
      <c r="B10" t="s">
        <v>7</v>
      </c>
      <c r="C10" s="12">
        <v>274.5</v>
      </c>
      <c r="D10" s="14">
        <v>274.5</v>
      </c>
      <c r="E10" s="15">
        <v>274.5</v>
      </c>
      <c r="G10">
        <v>915</v>
      </c>
      <c r="H10">
        <v>915</v>
      </c>
      <c r="I10">
        <v>527</v>
      </c>
      <c r="J10">
        <v>387</v>
      </c>
      <c r="K10">
        <v>310</v>
      </c>
      <c r="L10">
        <v>265</v>
      </c>
      <c r="M10">
        <v>225</v>
      </c>
      <c r="N10">
        <v>194</v>
      </c>
      <c r="O10">
        <v>180</v>
      </c>
      <c r="P10">
        <v>171</v>
      </c>
      <c r="Q10">
        <v>167</v>
      </c>
    </row>
    <row r="11" spans="1:17" ht="12.75">
      <c r="A11">
        <v>8</v>
      </c>
      <c r="B11" t="s">
        <v>8</v>
      </c>
      <c r="C11" s="12">
        <v>58</v>
      </c>
      <c r="D11" s="14">
        <v>58</v>
      </c>
      <c r="E11" s="15"/>
      <c r="F11">
        <v>580</v>
      </c>
      <c r="G11">
        <v>580</v>
      </c>
      <c r="H11">
        <v>580</v>
      </c>
      <c r="I11">
        <v>464</v>
      </c>
      <c r="J11">
        <v>278</v>
      </c>
      <c r="K11">
        <v>201</v>
      </c>
      <c r="L11">
        <v>169</v>
      </c>
      <c r="M11">
        <v>142</v>
      </c>
      <c r="N11">
        <v>122</v>
      </c>
      <c r="O11">
        <v>113</v>
      </c>
      <c r="P11">
        <v>107</v>
      </c>
      <c r="Q11">
        <v>105</v>
      </c>
    </row>
    <row r="12" spans="1:17" ht="12.75">
      <c r="A12">
        <v>9</v>
      </c>
      <c r="B12" t="s">
        <v>9</v>
      </c>
      <c r="C12" s="12">
        <v>102.9</v>
      </c>
      <c r="D12" s="14">
        <v>102.9</v>
      </c>
      <c r="E12" s="15"/>
      <c r="F12">
        <v>1029</v>
      </c>
      <c r="G12">
        <v>1029</v>
      </c>
      <c r="H12">
        <v>1029</v>
      </c>
      <c r="I12">
        <v>823</v>
      </c>
      <c r="J12">
        <v>598</v>
      </c>
      <c r="K12">
        <v>480</v>
      </c>
      <c r="L12">
        <v>402</v>
      </c>
      <c r="M12">
        <v>343</v>
      </c>
      <c r="N12">
        <v>295</v>
      </c>
      <c r="O12">
        <v>274</v>
      </c>
      <c r="P12">
        <v>261</v>
      </c>
      <c r="Q12">
        <v>254</v>
      </c>
    </row>
    <row r="13" spans="1:17" ht="12.75">
      <c r="A13">
        <v>10</v>
      </c>
      <c r="B13" t="s">
        <v>10</v>
      </c>
      <c r="C13" s="12">
        <v>48</v>
      </c>
      <c r="D13" s="14">
        <v>48</v>
      </c>
      <c r="E13" s="15"/>
      <c r="F13">
        <v>480</v>
      </c>
      <c r="G13">
        <v>480</v>
      </c>
      <c r="H13">
        <v>480</v>
      </c>
      <c r="I13">
        <v>384</v>
      </c>
      <c r="J13">
        <v>231</v>
      </c>
      <c r="K13">
        <v>167</v>
      </c>
      <c r="L13">
        <v>140</v>
      </c>
      <c r="M13">
        <v>118</v>
      </c>
      <c r="N13">
        <v>101</v>
      </c>
      <c r="O13">
        <v>94</v>
      </c>
      <c r="P13">
        <v>89</v>
      </c>
      <c r="Q13">
        <v>87</v>
      </c>
    </row>
    <row r="14" spans="1:17" ht="12.75">
      <c r="A14">
        <v>11</v>
      </c>
      <c r="B14" t="s">
        <v>11</v>
      </c>
      <c r="C14" s="12">
        <v>102.9</v>
      </c>
      <c r="D14" s="14">
        <v>102.9</v>
      </c>
      <c r="E14" s="15"/>
      <c r="F14">
        <v>1029</v>
      </c>
      <c r="G14">
        <v>1029</v>
      </c>
      <c r="H14">
        <v>1029</v>
      </c>
      <c r="I14">
        <v>823</v>
      </c>
      <c r="J14">
        <v>598</v>
      </c>
      <c r="K14">
        <v>480</v>
      </c>
      <c r="L14">
        <v>402</v>
      </c>
      <c r="M14">
        <v>343</v>
      </c>
      <c r="N14">
        <v>295</v>
      </c>
      <c r="O14">
        <v>274</v>
      </c>
      <c r="P14">
        <v>261</v>
      </c>
      <c r="Q14">
        <v>254</v>
      </c>
    </row>
    <row r="15" spans="1:17" ht="12.75">
      <c r="A15">
        <v>12</v>
      </c>
      <c r="B15" t="s">
        <v>12</v>
      </c>
      <c r="C15" s="12">
        <v>361.2</v>
      </c>
      <c r="D15" s="14">
        <v>361.2</v>
      </c>
      <c r="E15" s="15">
        <v>361.2</v>
      </c>
      <c r="G15">
        <v>1204</v>
      </c>
      <c r="H15">
        <v>1204</v>
      </c>
      <c r="I15">
        <v>703</v>
      </c>
      <c r="J15">
        <v>516</v>
      </c>
      <c r="K15">
        <v>413</v>
      </c>
      <c r="L15">
        <v>353</v>
      </c>
      <c r="M15">
        <v>301</v>
      </c>
      <c r="N15">
        <v>259</v>
      </c>
      <c r="O15">
        <v>240</v>
      </c>
      <c r="P15">
        <v>228</v>
      </c>
      <c r="Q15">
        <v>223</v>
      </c>
    </row>
    <row r="16" spans="1:17" ht="12.75">
      <c r="A16">
        <v>13</v>
      </c>
      <c r="B16" t="s">
        <v>13</v>
      </c>
      <c r="C16" s="12">
        <v>109.3</v>
      </c>
      <c r="D16" s="14">
        <v>109.3</v>
      </c>
      <c r="E16" s="15"/>
      <c r="F16" s="1">
        <v>1093</v>
      </c>
      <c r="G16" s="1">
        <v>1093</v>
      </c>
      <c r="H16" s="1">
        <v>1093</v>
      </c>
      <c r="I16">
        <v>875</v>
      </c>
      <c r="J16">
        <v>583</v>
      </c>
      <c r="K16">
        <v>421</v>
      </c>
      <c r="L16">
        <v>354</v>
      </c>
      <c r="M16">
        <v>297</v>
      </c>
      <c r="N16">
        <v>255</v>
      </c>
      <c r="O16">
        <v>237</v>
      </c>
      <c r="P16">
        <v>225</v>
      </c>
      <c r="Q16">
        <v>220</v>
      </c>
    </row>
    <row r="17" spans="1:17" ht="12.75">
      <c r="A17">
        <v>14</v>
      </c>
      <c r="B17" t="s">
        <v>14</v>
      </c>
      <c r="C17" s="12">
        <v>60.2</v>
      </c>
      <c r="D17" s="14">
        <v>60.2</v>
      </c>
      <c r="E17" s="15"/>
      <c r="F17">
        <v>602</v>
      </c>
      <c r="G17">
        <v>602</v>
      </c>
      <c r="H17">
        <v>602</v>
      </c>
      <c r="I17">
        <v>481</v>
      </c>
      <c r="J17">
        <v>321</v>
      </c>
      <c r="K17">
        <v>232</v>
      </c>
      <c r="L17">
        <v>157</v>
      </c>
      <c r="M17">
        <v>132</v>
      </c>
      <c r="N17">
        <v>113</v>
      </c>
      <c r="O17">
        <v>105</v>
      </c>
      <c r="P17">
        <v>100</v>
      </c>
      <c r="Q17">
        <v>97</v>
      </c>
    </row>
    <row r="18" spans="1:17" ht="12.75">
      <c r="A18">
        <v>15</v>
      </c>
      <c r="B18" t="s">
        <v>15</v>
      </c>
      <c r="C18" s="12">
        <v>424.2</v>
      </c>
      <c r="D18" s="14">
        <v>424.2</v>
      </c>
      <c r="E18" s="15">
        <v>424.2</v>
      </c>
      <c r="G18">
        <v>1414</v>
      </c>
      <c r="H18">
        <v>1414</v>
      </c>
      <c r="I18">
        <v>612</v>
      </c>
      <c r="J18">
        <v>449</v>
      </c>
      <c r="K18">
        <v>359</v>
      </c>
      <c r="L18">
        <v>307</v>
      </c>
      <c r="M18">
        <v>262</v>
      </c>
      <c r="N18">
        <v>225</v>
      </c>
      <c r="O18">
        <v>209</v>
      </c>
      <c r="P18">
        <v>199</v>
      </c>
      <c r="Q18">
        <v>194</v>
      </c>
    </row>
    <row r="19" spans="1:17" ht="12.75">
      <c r="A19">
        <v>16</v>
      </c>
      <c r="B19" t="s">
        <v>16</v>
      </c>
      <c r="C19" s="12">
        <v>79.78</v>
      </c>
      <c r="D19" s="14">
        <v>79.78</v>
      </c>
      <c r="E19" s="15"/>
      <c r="F19">
        <v>798</v>
      </c>
      <c r="G19">
        <v>798</v>
      </c>
      <c r="H19">
        <v>798</v>
      </c>
      <c r="I19">
        <v>638</v>
      </c>
      <c r="J19">
        <v>426</v>
      </c>
      <c r="K19">
        <v>307</v>
      </c>
      <c r="L19">
        <v>258</v>
      </c>
      <c r="M19">
        <v>217</v>
      </c>
      <c r="N19">
        <v>186</v>
      </c>
      <c r="O19">
        <v>173</v>
      </c>
      <c r="P19">
        <v>165</v>
      </c>
      <c r="Q19">
        <v>160</v>
      </c>
    </row>
    <row r="20" spans="1:17" ht="12.75">
      <c r="A20">
        <v>17</v>
      </c>
      <c r="B20" t="s">
        <v>17</v>
      </c>
      <c r="C20" s="12">
        <v>83.01</v>
      </c>
      <c r="D20" s="14">
        <v>83.01</v>
      </c>
      <c r="E20" s="15"/>
      <c r="F20">
        <v>830</v>
      </c>
      <c r="G20">
        <v>830</v>
      </c>
      <c r="H20">
        <v>830</v>
      </c>
      <c r="I20">
        <v>664</v>
      </c>
      <c r="J20">
        <v>443</v>
      </c>
      <c r="K20">
        <v>320</v>
      </c>
      <c r="L20">
        <v>269</v>
      </c>
      <c r="M20">
        <v>225</v>
      </c>
      <c r="N20">
        <v>194</v>
      </c>
      <c r="O20">
        <v>180</v>
      </c>
      <c r="P20">
        <v>171</v>
      </c>
      <c r="Q20">
        <v>167</v>
      </c>
    </row>
    <row r="21" spans="1:17" ht="12.75">
      <c r="A21">
        <v>18</v>
      </c>
      <c r="B21" t="s">
        <v>18</v>
      </c>
      <c r="C21" s="12">
        <v>44.27</v>
      </c>
      <c r="D21" s="14">
        <v>44.27</v>
      </c>
      <c r="E21" s="15"/>
      <c r="F21">
        <v>443</v>
      </c>
      <c r="G21">
        <v>443</v>
      </c>
      <c r="H21">
        <v>443</v>
      </c>
      <c r="I21">
        <v>354</v>
      </c>
      <c r="J21">
        <v>236</v>
      </c>
      <c r="K21">
        <v>171</v>
      </c>
      <c r="L21">
        <v>143</v>
      </c>
      <c r="M21">
        <v>120</v>
      </c>
      <c r="N21">
        <v>103</v>
      </c>
      <c r="O21">
        <v>96</v>
      </c>
      <c r="P21">
        <v>91</v>
      </c>
      <c r="Q21">
        <v>89</v>
      </c>
    </row>
    <row r="22" spans="1:17" ht="12.75">
      <c r="A22">
        <v>19</v>
      </c>
      <c r="B22" t="s">
        <v>19</v>
      </c>
      <c r="C22" s="12">
        <v>279.3</v>
      </c>
      <c r="D22" s="14">
        <v>279.3</v>
      </c>
      <c r="E22" s="15">
        <v>279.3</v>
      </c>
      <c r="G22">
        <v>931</v>
      </c>
      <c r="H22">
        <v>931</v>
      </c>
      <c r="I22">
        <v>545</v>
      </c>
      <c r="J22">
        <v>400</v>
      </c>
      <c r="K22">
        <v>320</v>
      </c>
      <c r="L22">
        <v>273</v>
      </c>
      <c r="M22">
        <v>233</v>
      </c>
      <c r="N22">
        <v>200</v>
      </c>
      <c r="O22">
        <v>186</v>
      </c>
      <c r="P22">
        <v>177</v>
      </c>
      <c r="Q22">
        <v>173</v>
      </c>
    </row>
    <row r="23" spans="1:17" ht="12.75">
      <c r="A23">
        <v>20</v>
      </c>
      <c r="B23" t="s">
        <v>20</v>
      </c>
      <c r="C23" s="12">
        <v>308.6</v>
      </c>
      <c r="D23" s="14">
        <v>308.6</v>
      </c>
      <c r="E23" s="15"/>
      <c r="F23" s="1">
        <v>3086</v>
      </c>
      <c r="G23" s="1">
        <v>3086</v>
      </c>
      <c r="H23" s="1">
        <v>3086</v>
      </c>
      <c r="I23" s="1">
        <v>2475</v>
      </c>
      <c r="J23" s="1">
        <v>1650</v>
      </c>
      <c r="K23" s="1">
        <v>1253</v>
      </c>
      <c r="L23" s="1">
        <v>1007</v>
      </c>
      <c r="M23">
        <v>859</v>
      </c>
      <c r="N23">
        <v>730</v>
      </c>
      <c r="O23">
        <v>713</v>
      </c>
      <c r="P23">
        <v>643</v>
      </c>
      <c r="Q23">
        <v>607</v>
      </c>
    </row>
    <row r="24" spans="1:17" ht="12.75">
      <c r="A24">
        <v>21</v>
      </c>
      <c r="B24" t="s">
        <v>21</v>
      </c>
      <c r="C24" s="12">
        <v>213</v>
      </c>
      <c r="D24" s="14">
        <v>213</v>
      </c>
      <c r="E24" s="15">
        <v>213</v>
      </c>
      <c r="G24">
        <v>710</v>
      </c>
      <c r="H24">
        <v>710</v>
      </c>
      <c r="I24">
        <v>355</v>
      </c>
      <c r="J24">
        <v>260</v>
      </c>
      <c r="K24">
        <v>208</v>
      </c>
      <c r="L24">
        <v>178</v>
      </c>
      <c r="M24">
        <v>152</v>
      </c>
      <c r="N24">
        <v>130</v>
      </c>
      <c r="O24">
        <v>121</v>
      </c>
      <c r="P24">
        <v>115</v>
      </c>
      <c r="Q24">
        <v>112</v>
      </c>
    </row>
    <row r="25" spans="1:17" ht="12.75">
      <c r="A25">
        <v>22</v>
      </c>
      <c r="B25" t="s">
        <v>22</v>
      </c>
      <c r="C25" s="12">
        <v>278.09</v>
      </c>
      <c r="D25" s="14">
        <v>278.09</v>
      </c>
      <c r="E25" s="15">
        <v>278.09</v>
      </c>
      <c r="G25">
        <v>927</v>
      </c>
      <c r="H25">
        <v>927</v>
      </c>
      <c r="I25">
        <v>742</v>
      </c>
      <c r="J25">
        <v>494</v>
      </c>
      <c r="K25">
        <v>357</v>
      </c>
      <c r="L25">
        <v>300</v>
      </c>
      <c r="M25">
        <v>252</v>
      </c>
      <c r="N25">
        <v>217</v>
      </c>
      <c r="O25">
        <v>201</v>
      </c>
      <c r="P25">
        <v>191</v>
      </c>
      <c r="Q25">
        <v>186</v>
      </c>
    </row>
    <row r="26" spans="1:17" ht="12.75">
      <c r="A26">
        <v>23</v>
      </c>
      <c r="B26" t="s">
        <v>23</v>
      </c>
      <c r="C26" s="12">
        <v>330</v>
      </c>
      <c r="D26" s="14">
        <v>330</v>
      </c>
      <c r="E26" s="15">
        <v>330</v>
      </c>
      <c r="G26">
        <v>1100</v>
      </c>
      <c r="H26">
        <v>1100</v>
      </c>
      <c r="I26">
        <v>393</v>
      </c>
      <c r="J26">
        <v>288</v>
      </c>
      <c r="K26">
        <v>230</v>
      </c>
      <c r="L26">
        <v>197</v>
      </c>
      <c r="M26">
        <v>168</v>
      </c>
      <c r="N26">
        <v>144</v>
      </c>
      <c r="O26">
        <v>134</v>
      </c>
      <c r="P26">
        <v>127</v>
      </c>
      <c r="Q26">
        <v>124</v>
      </c>
    </row>
    <row r="27" spans="1:17" ht="12.75">
      <c r="A27">
        <v>24</v>
      </c>
      <c r="B27" t="s">
        <v>24</v>
      </c>
      <c r="C27" s="12">
        <v>85.7</v>
      </c>
      <c r="D27" s="14">
        <v>85.7</v>
      </c>
      <c r="E27" s="15"/>
      <c r="F27">
        <v>857</v>
      </c>
      <c r="G27">
        <v>857</v>
      </c>
      <c r="H27">
        <v>857</v>
      </c>
      <c r="I27">
        <v>686</v>
      </c>
      <c r="J27">
        <v>457</v>
      </c>
      <c r="K27">
        <v>331</v>
      </c>
      <c r="L27">
        <v>277</v>
      </c>
      <c r="M27">
        <v>233</v>
      </c>
      <c r="N27">
        <v>200</v>
      </c>
      <c r="O27">
        <v>186</v>
      </c>
      <c r="P27">
        <v>177</v>
      </c>
      <c r="Q27">
        <v>173</v>
      </c>
    </row>
    <row r="28" spans="1:17" ht="12.75">
      <c r="A28">
        <v>25</v>
      </c>
      <c r="B28" t="s">
        <v>25</v>
      </c>
      <c r="C28" s="12">
        <v>120</v>
      </c>
      <c r="D28" s="14">
        <v>120</v>
      </c>
      <c r="E28" s="15"/>
      <c r="F28">
        <v>659</v>
      </c>
      <c r="G28">
        <v>659</v>
      </c>
      <c r="H28">
        <v>659</v>
      </c>
      <c r="I28">
        <v>528</v>
      </c>
      <c r="J28">
        <v>352</v>
      </c>
      <c r="K28">
        <v>254</v>
      </c>
      <c r="L28">
        <v>213</v>
      </c>
      <c r="M28">
        <v>179</v>
      </c>
      <c r="N28">
        <v>154</v>
      </c>
      <c r="O28">
        <v>143</v>
      </c>
      <c r="P28">
        <v>136</v>
      </c>
      <c r="Q28">
        <v>133</v>
      </c>
    </row>
    <row r="29" spans="1:17" ht="12.75">
      <c r="A29">
        <v>26</v>
      </c>
      <c r="B29" t="s">
        <v>26</v>
      </c>
      <c r="C29" s="12">
        <v>237</v>
      </c>
      <c r="D29" s="14">
        <v>237</v>
      </c>
      <c r="E29" s="15">
        <v>237</v>
      </c>
      <c r="G29">
        <v>790</v>
      </c>
      <c r="H29">
        <v>790</v>
      </c>
      <c r="I29">
        <v>498</v>
      </c>
      <c r="J29">
        <v>366</v>
      </c>
      <c r="K29">
        <v>292</v>
      </c>
      <c r="L29">
        <v>250</v>
      </c>
      <c r="M29">
        <v>213</v>
      </c>
      <c r="N29">
        <v>183</v>
      </c>
      <c r="O29">
        <v>170</v>
      </c>
      <c r="P29">
        <v>162</v>
      </c>
      <c r="Q29">
        <v>158</v>
      </c>
    </row>
    <row r="30" spans="1:17" ht="12.75">
      <c r="A30">
        <v>27</v>
      </c>
      <c r="B30" t="s">
        <v>27</v>
      </c>
      <c r="C30" s="12">
        <v>60.2</v>
      </c>
      <c r="D30" s="14">
        <v>60.2</v>
      </c>
      <c r="E30" s="15"/>
      <c r="F30">
        <v>602</v>
      </c>
      <c r="G30">
        <v>602</v>
      </c>
      <c r="H30">
        <v>602</v>
      </c>
      <c r="I30">
        <v>481</v>
      </c>
      <c r="J30">
        <v>321</v>
      </c>
      <c r="K30">
        <v>232</v>
      </c>
      <c r="L30">
        <v>133</v>
      </c>
      <c r="M30">
        <v>111</v>
      </c>
      <c r="N30">
        <v>96</v>
      </c>
      <c r="O30">
        <v>89</v>
      </c>
      <c r="P30">
        <v>85</v>
      </c>
      <c r="Q30">
        <v>83</v>
      </c>
    </row>
    <row r="31" spans="1:17" ht="12.75">
      <c r="A31">
        <v>28</v>
      </c>
      <c r="B31" t="s">
        <v>28</v>
      </c>
      <c r="C31" s="12">
        <v>60.2</v>
      </c>
      <c r="D31" s="14">
        <v>60.2</v>
      </c>
      <c r="E31" s="15"/>
      <c r="F31">
        <v>602</v>
      </c>
      <c r="G31">
        <v>602</v>
      </c>
      <c r="H31">
        <v>602</v>
      </c>
      <c r="I31">
        <v>481</v>
      </c>
      <c r="J31">
        <v>321</v>
      </c>
      <c r="K31">
        <v>232</v>
      </c>
      <c r="L31">
        <v>133</v>
      </c>
      <c r="M31">
        <v>111</v>
      </c>
      <c r="N31">
        <v>96</v>
      </c>
      <c r="O31">
        <v>89</v>
      </c>
      <c r="P31">
        <v>85</v>
      </c>
      <c r="Q31">
        <v>83</v>
      </c>
    </row>
    <row r="32" spans="1:17" ht="12.75">
      <c r="A32">
        <v>29</v>
      </c>
      <c r="B32" t="s">
        <v>29</v>
      </c>
      <c r="C32" s="12">
        <v>327.9</v>
      </c>
      <c r="D32" s="14">
        <v>327.9</v>
      </c>
      <c r="E32" s="15">
        <v>327.9</v>
      </c>
      <c r="G32">
        <v>1093</v>
      </c>
      <c r="H32">
        <v>1093</v>
      </c>
      <c r="I32">
        <v>874</v>
      </c>
      <c r="J32">
        <v>583</v>
      </c>
      <c r="K32">
        <v>421</v>
      </c>
      <c r="L32">
        <v>354</v>
      </c>
      <c r="M32">
        <v>297</v>
      </c>
      <c r="N32">
        <v>255</v>
      </c>
      <c r="O32">
        <v>237</v>
      </c>
      <c r="P32">
        <v>225</v>
      </c>
      <c r="Q32">
        <v>220</v>
      </c>
    </row>
    <row r="33" spans="1:17" ht="12.75">
      <c r="A33">
        <v>30</v>
      </c>
      <c r="B33" t="s">
        <v>30</v>
      </c>
      <c r="C33" s="12">
        <v>109.66</v>
      </c>
      <c r="D33" s="14">
        <v>109.66</v>
      </c>
      <c r="E33" s="15"/>
      <c r="F33">
        <v>1097</v>
      </c>
      <c r="G33">
        <v>1097</v>
      </c>
      <c r="H33">
        <v>1097</v>
      </c>
      <c r="I33">
        <v>878</v>
      </c>
      <c r="J33">
        <v>585</v>
      </c>
      <c r="K33">
        <v>423</v>
      </c>
      <c r="L33">
        <v>355</v>
      </c>
      <c r="M33">
        <v>298</v>
      </c>
      <c r="N33">
        <v>257</v>
      </c>
      <c r="O33">
        <v>238</v>
      </c>
      <c r="P33">
        <v>226</v>
      </c>
      <c r="Q33">
        <v>221</v>
      </c>
    </row>
    <row r="34" spans="1:17" ht="12.75">
      <c r="A34">
        <v>31</v>
      </c>
      <c r="B34" t="s">
        <v>31</v>
      </c>
      <c r="C34" s="12">
        <v>84.7</v>
      </c>
      <c r="D34" s="14">
        <v>84.7</v>
      </c>
      <c r="E34" s="15"/>
      <c r="F34">
        <v>847</v>
      </c>
      <c r="G34">
        <v>847</v>
      </c>
      <c r="H34">
        <v>847</v>
      </c>
      <c r="I34">
        <v>678</v>
      </c>
      <c r="J34">
        <v>498</v>
      </c>
      <c r="K34">
        <v>396</v>
      </c>
      <c r="L34">
        <v>339</v>
      </c>
      <c r="M34">
        <v>283</v>
      </c>
      <c r="N34">
        <v>244</v>
      </c>
      <c r="O34">
        <v>226</v>
      </c>
      <c r="P34">
        <v>215</v>
      </c>
      <c r="Q34">
        <v>210</v>
      </c>
    </row>
    <row r="35" spans="1:17" ht="12.75">
      <c r="A35">
        <v>32</v>
      </c>
      <c r="B35" t="s">
        <v>32</v>
      </c>
      <c r="C35" s="12">
        <v>87.3</v>
      </c>
      <c r="D35" s="14">
        <v>87.3</v>
      </c>
      <c r="E35" s="15"/>
      <c r="F35">
        <v>873</v>
      </c>
      <c r="G35">
        <v>873</v>
      </c>
      <c r="H35">
        <v>873</v>
      </c>
      <c r="I35">
        <v>699</v>
      </c>
      <c r="J35">
        <v>512</v>
      </c>
      <c r="K35">
        <v>410</v>
      </c>
      <c r="L35">
        <v>351</v>
      </c>
      <c r="M35">
        <v>298</v>
      </c>
      <c r="N35">
        <v>257</v>
      </c>
      <c r="O35">
        <v>238</v>
      </c>
      <c r="P35">
        <v>226</v>
      </c>
      <c r="Q35">
        <v>221</v>
      </c>
    </row>
    <row r="36" spans="1:17" ht="12.75">
      <c r="A36">
        <v>33</v>
      </c>
      <c r="B36" t="s">
        <v>33</v>
      </c>
      <c r="C36" s="12">
        <v>67.4</v>
      </c>
      <c r="D36" s="14">
        <v>67.4</v>
      </c>
      <c r="E36" s="15"/>
      <c r="F36">
        <v>674</v>
      </c>
      <c r="G36">
        <v>674</v>
      </c>
      <c r="H36">
        <v>674</v>
      </c>
      <c r="I36">
        <v>538</v>
      </c>
      <c r="J36">
        <v>392</v>
      </c>
      <c r="K36">
        <v>319</v>
      </c>
      <c r="L36">
        <v>273</v>
      </c>
      <c r="M36">
        <v>228</v>
      </c>
      <c r="N36">
        <v>196</v>
      </c>
      <c r="O36">
        <v>182</v>
      </c>
      <c r="P36">
        <v>173</v>
      </c>
      <c r="Q36">
        <v>169</v>
      </c>
    </row>
    <row r="37" spans="1:17" ht="12.75">
      <c r="A37">
        <v>34</v>
      </c>
      <c r="B37" t="s">
        <v>34</v>
      </c>
      <c r="C37" s="12">
        <v>95.1</v>
      </c>
      <c r="D37" s="14">
        <v>95.1</v>
      </c>
      <c r="E37" s="15"/>
      <c r="F37">
        <v>951</v>
      </c>
      <c r="G37">
        <v>951</v>
      </c>
      <c r="H37">
        <v>951</v>
      </c>
      <c r="I37">
        <v>755</v>
      </c>
      <c r="J37">
        <v>559</v>
      </c>
      <c r="K37">
        <v>441</v>
      </c>
      <c r="L37">
        <v>382</v>
      </c>
      <c r="M37">
        <v>319</v>
      </c>
      <c r="N37">
        <v>275</v>
      </c>
      <c r="O37">
        <v>255</v>
      </c>
      <c r="P37">
        <v>243</v>
      </c>
      <c r="Q37">
        <v>237</v>
      </c>
    </row>
    <row r="38" spans="1:17" ht="12.75">
      <c r="A38">
        <v>35</v>
      </c>
      <c r="B38" t="s">
        <v>35</v>
      </c>
      <c r="C38" s="12">
        <v>228.28</v>
      </c>
      <c r="D38" s="14">
        <v>228.28</v>
      </c>
      <c r="E38" s="15">
        <v>228.28</v>
      </c>
      <c r="G38">
        <v>761</v>
      </c>
      <c r="H38">
        <v>761</v>
      </c>
      <c r="I38">
        <v>609</v>
      </c>
      <c r="J38">
        <v>406</v>
      </c>
      <c r="K38">
        <v>293</v>
      </c>
      <c r="L38">
        <v>246</v>
      </c>
      <c r="M38">
        <v>207</v>
      </c>
      <c r="N38">
        <v>178</v>
      </c>
      <c r="O38">
        <v>165</v>
      </c>
      <c r="P38">
        <v>157</v>
      </c>
      <c r="Q38">
        <v>153</v>
      </c>
    </row>
    <row r="39" spans="1:17" ht="12.75">
      <c r="A39">
        <v>36</v>
      </c>
      <c r="B39" t="s">
        <v>36</v>
      </c>
      <c r="C39" s="12">
        <v>49.81</v>
      </c>
      <c r="D39" s="14">
        <v>49.81</v>
      </c>
      <c r="E39" s="15"/>
      <c r="F39">
        <v>498</v>
      </c>
      <c r="G39">
        <v>498</v>
      </c>
      <c r="H39">
        <v>498</v>
      </c>
      <c r="I39">
        <v>398</v>
      </c>
      <c r="J39">
        <v>266</v>
      </c>
      <c r="K39">
        <v>192</v>
      </c>
      <c r="L39">
        <v>161</v>
      </c>
      <c r="M39">
        <v>135</v>
      </c>
      <c r="N39">
        <v>116</v>
      </c>
      <c r="O39">
        <v>108</v>
      </c>
      <c r="P39">
        <v>103</v>
      </c>
      <c r="Q39">
        <v>100</v>
      </c>
    </row>
    <row r="40" spans="1:17" ht="12.75">
      <c r="A40">
        <v>37</v>
      </c>
      <c r="B40" t="s">
        <v>37</v>
      </c>
      <c r="C40" s="12">
        <v>44.27</v>
      </c>
      <c r="D40" s="14">
        <v>44.27</v>
      </c>
      <c r="E40" s="15"/>
      <c r="F40">
        <v>443</v>
      </c>
      <c r="G40">
        <v>443</v>
      </c>
      <c r="H40">
        <v>443</v>
      </c>
      <c r="I40">
        <v>354</v>
      </c>
      <c r="J40">
        <v>236</v>
      </c>
      <c r="K40">
        <v>171</v>
      </c>
      <c r="L40">
        <v>143</v>
      </c>
      <c r="M40">
        <v>120</v>
      </c>
      <c r="N40">
        <v>103</v>
      </c>
      <c r="O40">
        <v>96</v>
      </c>
      <c r="P40">
        <v>91</v>
      </c>
      <c r="Q40">
        <v>89</v>
      </c>
    </row>
    <row r="41" spans="1:17" ht="12.75">
      <c r="A41">
        <v>38</v>
      </c>
      <c r="B41" t="s">
        <v>38</v>
      </c>
      <c r="C41" s="12">
        <v>102.6</v>
      </c>
      <c r="D41" s="14">
        <v>102.6</v>
      </c>
      <c r="E41" s="15"/>
      <c r="F41">
        <v>1117</v>
      </c>
      <c r="G41">
        <v>1117</v>
      </c>
      <c r="H41">
        <v>1026</v>
      </c>
      <c r="I41">
        <v>730</v>
      </c>
      <c r="J41">
        <v>338</v>
      </c>
      <c r="K41">
        <v>271</v>
      </c>
      <c r="L41">
        <v>232</v>
      </c>
      <c r="M41">
        <v>198</v>
      </c>
      <c r="N41">
        <v>170</v>
      </c>
      <c r="O41">
        <v>158</v>
      </c>
      <c r="P41">
        <v>150</v>
      </c>
      <c r="Q41">
        <v>147</v>
      </c>
    </row>
    <row r="42" spans="1:17" ht="12.75">
      <c r="A42">
        <v>39</v>
      </c>
      <c r="B42" t="s">
        <v>39</v>
      </c>
      <c r="C42" s="12">
        <v>225.3</v>
      </c>
      <c r="D42" s="14">
        <v>225.3</v>
      </c>
      <c r="E42" s="15">
        <v>225.3</v>
      </c>
      <c r="G42">
        <v>751</v>
      </c>
      <c r="H42">
        <v>751</v>
      </c>
      <c r="I42">
        <v>396</v>
      </c>
      <c r="J42">
        <v>290</v>
      </c>
      <c r="K42">
        <v>232</v>
      </c>
      <c r="L42">
        <v>198</v>
      </c>
      <c r="M42">
        <v>169</v>
      </c>
      <c r="N42">
        <v>146</v>
      </c>
      <c r="O42">
        <v>135</v>
      </c>
      <c r="P42">
        <v>128</v>
      </c>
      <c r="Q42">
        <v>125</v>
      </c>
    </row>
    <row r="43" spans="1:17" ht="12.75">
      <c r="A43">
        <v>40</v>
      </c>
      <c r="B43" t="s">
        <v>40</v>
      </c>
      <c r="C43" s="12">
        <v>84.7</v>
      </c>
      <c r="D43" s="14">
        <v>84.7</v>
      </c>
      <c r="E43" s="15"/>
      <c r="F43">
        <v>847</v>
      </c>
      <c r="G43">
        <v>847</v>
      </c>
      <c r="H43">
        <v>847</v>
      </c>
      <c r="I43">
        <v>678</v>
      </c>
      <c r="J43">
        <v>497</v>
      </c>
      <c r="K43">
        <v>398</v>
      </c>
      <c r="L43">
        <v>340</v>
      </c>
      <c r="M43">
        <v>289</v>
      </c>
      <c r="N43">
        <v>249</v>
      </c>
      <c r="O43">
        <v>231</v>
      </c>
      <c r="P43">
        <v>220</v>
      </c>
      <c r="Q43">
        <v>214</v>
      </c>
    </row>
    <row r="44" spans="1:17" ht="12.75">
      <c r="A44">
        <v>41</v>
      </c>
      <c r="B44" t="s">
        <v>41</v>
      </c>
      <c r="C44" s="12">
        <v>41.05</v>
      </c>
      <c r="D44" s="14">
        <v>41.05</v>
      </c>
      <c r="E44" s="15"/>
      <c r="F44">
        <v>410</v>
      </c>
      <c r="G44">
        <v>410</v>
      </c>
      <c r="H44">
        <v>410</v>
      </c>
      <c r="I44">
        <v>328</v>
      </c>
      <c r="J44">
        <v>219</v>
      </c>
      <c r="K44">
        <v>158</v>
      </c>
      <c r="L44">
        <v>133</v>
      </c>
      <c r="M44">
        <v>111</v>
      </c>
      <c r="N44">
        <v>96</v>
      </c>
      <c r="O44">
        <v>89</v>
      </c>
      <c r="P44">
        <v>85</v>
      </c>
      <c r="Q44">
        <v>83</v>
      </c>
    </row>
    <row r="45" spans="1:17" ht="12.75">
      <c r="A45">
        <v>42</v>
      </c>
      <c r="B45" t="s">
        <v>42</v>
      </c>
      <c r="C45" s="12">
        <v>227.1</v>
      </c>
      <c r="D45" s="14">
        <v>227.1</v>
      </c>
      <c r="E45" s="15">
        <v>227.1</v>
      </c>
      <c r="G45">
        <v>757</v>
      </c>
      <c r="H45">
        <v>757</v>
      </c>
      <c r="I45">
        <v>440</v>
      </c>
      <c r="J45">
        <v>323</v>
      </c>
      <c r="K45">
        <v>258</v>
      </c>
      <c r="L45">
        <v>221</v>
      </c>
      <c r="M45">
        <v>188</v>
      </c>
      <c r="N45">
        <v>162</v>
      </c>
      <c r="O45">
        <v>150</v>
      </c>
      <c r="P45">
        <v>143</v>
      </c>
      <c r="Q45">
        <v>139</v>
      </c>
    </row>
    <row r="46" spans="1:17" ht="12.75">
      <c r="A46">
        <v>43</v>
      </c>
      <c r="B46" t="s">
        <v>43</v>
      </c>
      <c r="C46" s="12">
        <v>260.7</v>
      </c>
      <c r="D46" s="14">
        <v>260.7</v>
      </c>
      <c r="E46" s="15">
        <v>260.7</v>
      </c>
      <c r="G46">
        <v>869</v>
      </c>
      <c r="H46">
        <v>869</v>
      </c>
      <c r="I46">
        <v>557</v>
      </c>
      <c r="J46">
        <v>409</v>
      </c>
      <c r="K46">
        <v>327</v>
      </c>
      <c r="L46">
        <v>279</v>
      </c>
      <c r="M46">
        <v>238</v>
      </c>
      <c r="N46">
        <v>205</v>
      </c>
      <c r="O46">
        <v>190</v>
      </c>
      <c r="P46">
        <v>181</v>
      </c>
      <c r="Q46">
        <v>176</v>
      </c>
    </row>
    <row r="47" spans="1:17" ht="12.75">
      <c r="A47">
        <v>44</v>
      </c>
      <c r="B47" t="s">
        <v>44</v>
      </c>
      <c r="C47" s="12">
        <v>233.82</v>
      </c>
      <c r="D47" s="14">
        <v>233.82</v>
      </c>
      <c r="E47" s="15">
        <v>233.82</v>
      </c>
      <c r="G47">
        <v>779</v>
      </c>
      <c r="H47">
        <v>779</v>
      </c>
      <c r="I47">
        <v>624</v>
      </c>
      <c r="J47">
        <v>416</v>
      </c>
      <c r="K47">
        <v>300</v>
      </c>
      <c r="L47">
        <v>252</v>
      </c>
      <c r="M47">
        <v>212</v>
      </c>
      <c r="N47">
        <v>182</v>
      </c>
      <c r="O47">
        <v>169</v>
      </c>
      <c r="P47">
        <v>161</v>
      </c>
      <c r="Q47">
        <v>157</v>
      </c>
    </row>
    <row r="48" spans="1:17" ht="12.75">
      <c r="A48">
        <v>45</v>
      </c>
      <c r="B48" t="s">
        <v>45</v>
      </c>
      <c r="C48" s="12">
        <v>33.2</v>
      </c>
      <c r="D48" s="14">
        <v>33.2</v>
      </c>
      <c r="E48" s="15"/>
      <c r="F48">
        <v>332</v>
      </c>
      <c r="G48">
        <v>332</v>
      </c>
      <c r="H48">
        <v>332</v>
      </c>
      <c r="I48">
        <v>266</v>
      </c>
      <c r="J48">
        <v>177</v>
      </c>
      <c r="K48">
        <v>128</v>
      </c>
      <c r="L48">
        <v>107</v>
      </c>
      <c r="M48">
        <v>90</v>
      </c>
      <c r="N48">
        <v>78</v>
      </c>
      <c r="O48">
        <v>72</v>
      </c>
      <c r="P48">
        <v>68</v>
      </c>
      <c r="Q48">
        <v>67</v>
      </c>
    </row>
    <row r="49" spans="1:17" ht="12.75">
      <c r="A49">
        <v>46</v>
      </c>
      <c r="B49" t="s">
        <v>46</v>
      </c>
      <c r="C49" s="12">
        <v>300</v>
      </c>
      <c r="D49" s="14">
        <v>300</v>
      </c>
      <c r="E49" s="15">
        <v>300</v>
      </c>
      <c r="G49">
        <v>1000</v>
      </c>
      <c r="H49">
        <v>1000</v>
      </c>
      <c r="I49">
        <v>598</v>
      </c>
      <c r="J49">
        <v>439</v>
      </c>
      <c r="K49">
        <v>351</v>
      </c>
      <c r="L49">
        <v>300</v>
      </c>
      <c r="M49">
        <v>255</v>
      </c>
      <c r="N49">
        <v>220</v>
      </c>
      <c r="O49">
        <v>204</v>
      </c>
      <c r="P49">
        <v>194</v>
      </c>
      <c r="Q49">
        <v>189</v>
      </c>
    </row>
    <row r="50" spans="1:17" ht="12.75">
      <c r="A50">
        <v>47</v>
      </c>
      <c r="B50" t="s">
        <v>47</v>
      </c>
      <c r="C50" s="12">
        <v>84.7</v>
      </c>
      <c r="D50" s="14">
        <v>84.7</v>
      </c>
      <c r="E50" s="15"/>
      <c r="F50">
        <v>847</v>
      </c>
      <c r="G50">
        <v>847</v>
      </c>
      <c r="H50">
        <v>847</v>
      </c>
      <c r="I50">
        <v>678</v>
      </c>
      <c r="J50">
        <v>498</v>
      </c>
      <c r="K50">
        <v>396</v>
      </c>
      <c r="L50">
        <v>339</v>
      </c>
      <c r="M50">
        <v>283</v>
      </c>
      <c r="N50">
        <v>244</v>
      </c>
      <c r="O50">
        <v>226</v>
      </c>
      <c r="P50">
        <v>215</v>
      </c>
      <c r="Q50">
        <v>210</v>
      </c>
    </row>
    <row r="51" spans="1:17" ht="12.75">
      <c r="A51">
        <v>48</v>
      </c>
      <c r="B51" t="s">
        <v>48</v>
      </c>
      <c r="C51" s="12">
        <v>371.4</v>
      </c>
      <c r="D51" s="14">
        <v>371.4</v>
      </c>
      <c r="E51" s="15">
        <v>371.4</v>
      </c>
      <c r="G51">
        <v>1238</v>
      </c>
      <c r="H51">
        <v>1238</v>
      </c>
      <c r="I51">
        <v>642</v>
      </c>
      <c r="J51">
        <v>471</v>
      </c>
      <c r="K51">
        <v>377</v>
      </c>
      <c r="L51">
        <v>322</v>
      </c>
      <c r="M51">
        <v>274</v>
      </c>
      <c r="N51">
        <v>236</v>
      </c>
      <c r="O51">
        <v>219</v>
      </c>
      <c r="P51">
        <v>208</v>
      </c>
      <c r="Q51">
        <v>203</v>
      </c>
    </row>
    <row r="52" spans="1:17" ht="12.75">
      <c r="A52">
        <v>49</v>
      </c>
      <c r="B52" t="s">
        <v>49</v>
      </c>
      <c r="C52" s="12">
        <v>202</v>
      </c>
      <c r="D52" s="14">
        <v>202</v>
      </c>
      <c r="E52" s="15"/>
      <c r="G52">
        <v>673</v>
      </c>
      <c r="H52">
        <v>673</v>
      </c>
      <c r="I52">
        <v>539</v>
      </c>
      <c r="J52">
        <v>359</v>
      </c>
      <c r="K52">
        <v>259</v>
      </c>
      <c r="L52">
        <v>218</v>
      </c>
      <c r="M52">
        <v>183</v>
      </c>
      <c r="N52">
        <v>157</v>
      </c>
      <c r="O52">
        <v>146</v>
      </c>
      <c r="P52">
        <v>139</v>
      </c>
      <c r="Q52">
        <v>135</v>
      </c>
    </row>
    <row r="53" spans="1:17" ht="12.75">
      <c r="A53">
        <v>50</v>
      </c>
      <c r="B53" t="s">
        <v>50</v>
      </c>
      <c r="C53" s="12">
        <v>199.23</v>
      </c>
      <c r="D53" s="14">
        <v>199.23</v>
      </c>
      <c r="E53" s="15">
        <v>199.23</v>
      </c>
      <c r="G53">
        <v>664</v>
      </c>
      <c r="H53">
        <v>664</v>
      </c>
      <c r="I53">
        <v>531</v>
      </c>
      <c r="J53">
        <v>354</v>
      </c>
      <c r="K53">
        <v>256</v>
      </c>
      <c r="L53">
        <v>215</v>
      </c>
      <c r="M53">
        <v>180</v>
      </c>
      <c r="N53">
        <v>155</v>
      </c>
      <c r="O53">
        <v>144</v>
      </c>
      <c r="P53">
        <v>137</v>
      </c>
      <c r="Q53">
        <v>134</v>
      </c>
    </row>
    <row r="54" spans="1:17" ht="12.75">
      <c r="A54">
        <v>51</v>
      </c>
      <c r="B54" t="s">
        <v>51</v>
      </c>
      <c r="C54" s="12">
        <v>43.3</v>
      </c>
      <c r="D54" s="14"/>
      <c r="E54" s="15">
        <v>43.3</v>
      </c>
      <c r="F54">
        <v>433</v>
      </c>
      <c r="G54">
        <v>433</v>
      </c>
      <c r="H54">
        <v>433</v>
      </c>
      <c r="I54">
        <v>346</v>
      </c>
      <c r="J54">
        <v>209</v>
      </c>
      <c r="K54">
        <v>151</v>
      </c>
      <c r="L54">
        <v>127</v>
      </c>
      <c r="M54">
        <v>106</v>
      </c>
      <c r="N54">
        <v>92</v>
      </c>
      <c r="O54">
        <v>85</v>
      </c>
      <c r="P54">
        <v>81</v>
      </c>
      <c r="Q54">
        <v>79</v>
      </c>
    </row>
    <row r="55" spans="1:17" ht="12.75">
      <c r="A55">
        <v>52</v>
      </c>
      <c r="B55" t="s">
        <v>52</v>
      </c>
      <c r="C55" s="12">
        <v>55.2</v>
      </c>
      <c r="D55" s="14">
        <v>55.2</v>
      </c>
      <c r="E55" s="15"/>
      <c r="F55">
        <v>552</v>
      </c>
      <c r="G55">
        <v>552</v>
      </c>
      <c r="H55">
        <v>552</v>
      </c>
      <c r="I55">
        <v>442</v>
      </c>
      <c r="J55">
        <v>266</v>
      </c>
      <c r="K55">
        <v>192</v>
      </c>
      <c r="L55">
        <v>161</v>
      </c>
      <c r="M55">
        <v>135</v>
      </c>
      <c r="N55">
        <v>116</v>
      </c>
      <c r="O55">
        <v>108</v>
      </c>
      <c r="P55">
        <v>103</v>
      </c>
      <c r="Q55">
        <v>100</v>
      </c>
    </row>
    <row r="56" spans="1:17" ht="12.75">
      <c r="A56">
        <v>53</v>
      </c>
      <c r="B56" t="s">
        <v>53</v>
      </c>
      <c r="C56" s="12">
        <v>188.16</v>
      </c>
      <c r="D56" s="14">
        <v>188.16</v>
      </c>
      <c r="E56" s="15">
        <v>188.16</v>
      </c>
      <c r="G56">
        <v>627</v>
      </c>
      <c r="H56">
        <v>627</v>
      </c>
      <c r="I56">
        <v>502</v>
      </c>
      <c r="J56">
        <v>335</v>
      </c>
      <c r="K56">
        <v>242</v>
      </c>
      <c r="L56">
        <v>203</v>
      </c>
      <c r="M56">
        <v>170</v>
      </c>
      <c r="N56">
        <v>147</v>
      </c>
      <c r="O56">
        <v>136</v>
      </c>
      <c r="P56">
        <v>129</v>
      </c>
      <c r="Q56">
        <v>126</v>
      </c>
    </row>
    <row r="57" spans="1:17" ht="12.75">
      <c r="A57">
        <v>54</v>
      </c>
      <c r="B57" t="s">
        <v>54</v>
      </c>
      <c r="C57" s="12">
        <v>120</v>
      </c>
      <c r="D57" s="14">
        <v>120</v>
      </c>
      <c r="E57" s="15"/>
      <c r="F57">
        <v>558</v>
      </c>
      <c r="G57">
        <v>558</v>
      </c>
      <c r="H57">
        <v>558</v>
      </c>
      <c r="I57">
        <v>446</v>
      </c>
      <c r="J57">
        <v>298</v>
      </c>
      <c r="K57">
        <v>215</v>
      </c>
      <c r="L57">
        <v>181</v>
      </c>
      <c r="M57">
        <v>152</v>
      </c>
      <c r="N57">
        <v>130</v>
      </c>
      <c r="O57">
        <v>121</v>
      </c>
      <c r="P57">
        <v>115</v>
      </c>
      <c r="Q57">
        <v>112</v>
      </c>
    </row>
    <row r="58" spans="1:17" ht="12.75">
      <c r="A58">
        <v>55</v>
      </c>
      <c r="B58" t="s">
        <v>55</v>
      </c>
      <c r="C58" s="12">
        <v>55.2</v>
      </c>
      <c r="D58" s="14">
        <v>55.2</v>
      </c>
      <c r="E58" s="15"/>
      <c r="F58">
        <v>552</v>
      </c>
      <c r="G58">
        <v>552</v>
      </c>
      <c r="H58">
        <v>552</v>
      </c>
      <c r="I58">
        <v>442</v>
      </c>
      <c r="J58">
        <v>266</v>
      </c>
      <c r="K58">
        <v>192</v>
      </c>
      <c r="L58">
        <v>161</v>
      </c>
      <c r="M58">
        <v>135</v>
      </c>
      <c r="N58">
        <v>116</v>
      </c>
      <c r="O58">
        <v>108</v>
      </c>
      <c r="P58">
        <v>103</v>
      </c>
      <c r="Q58">
        <v>100</v>
      </c>
    </row>
    <row r="59" spans="1:17" ht="12.75">
      <c r="A59">
        <v>56</v>
      </c>
      <c r="B59" t="s">
        <v>56</v>
      </c>
      <c r="C59" s="12">
        <v>289.16</v>
      </c>
      <c r="D59" s="14">
        <v>289.16</v>
      </c>
      <c r="E59" s="15">
        <v>289.16</v>
      </c>
      <c r="G59">
        <v>964</v>
      </c>
      <c r="H59">
        <v>964</v>
      </c>
      <c r="I59">
        <v>771</v>
      </c>
      <c r="J59">
        <v>514</v>
      </c>
      <c r="K59">
        <v>371</v>
      </c>
      <c r="L59">
        <v>312</v>
      </c>
      <c r="M59">
        <v>262</v>
      </c>
      <c r="N59">
        <v>225</v>
      </c>
      <c r="O59">
        <v>209</v>
      </c>
      <c r="P59">
        <v>199</v>
      </c>
      <c r="Q59">
        <v>194</v>
      </c>
    </row>
    <row r="60" spans="1:17" ht="12.75">
      <c r="A60">
        <v>57</v>
      </c>
      <c r="B60" t="s">
        <v>57</v>
      </c>
      <c r="C60" s="12">
        <v>120</v>
      </c>
      <c r="D60" s="14">
        <v>120</v>
      </c>
      <c r="E60" s="15"/>
      <c r="F60">
        <v>581</v>
      </c>
      <c r="G60">
        <v>581</v>
      </c>
      <c r="H60">
        <v>581</v>
      </c>
      <c r="I60">
        <v>465</v>
      </c>
      <c r="J60">
        <v>310</v>
      </c>
      <c r="K60">
        <v>224</v>
      </c>
      <c r="L60">
        <v>188</v>
      </c>
      <c r="M60">
        <v>158</v>
      </c>
      <c r="N60">
        <v>136</v>
      </c>
      <c r="O60">
        <v>126</v>
      </c>
      <c r="P60">
        <v>120</v>
      </c>
      <c r="Q60">
        <v>117</v>
      </c>
    </row>
    <row r="61" spans="1:17" ht="12.75">
      <c r="A61">
        <v>58</v>
      </c>
      <c r="B61" t="s">
        <v>58</v>
      </c>
      <c r="C61" s="12">
        <v>44.27</v>
      </c>
      <c r="D61" s="14">
        <v>44.27</v>
      </c>
      <c r="E61" s="15"/>
      <c r="F61">
        <v>443</v>
      </c>
      <c r="G61">
        <v>443</v>
      </c>
      <c r="H61">
        <v>443</v>
      </c>
      <c r="I61">
        <v>354</v>
      </c>
      <c r="J61">
        <v>236</v>
      </c>
      <c r="K61">
        <v>171</v>
      </c>
      <c r="L61">
        <v>143</v>
      </c>
      <c r="M61">
        <v>120</v>
      </c>
      <c r="N61">
        <v>103</v>
      </c>
      <c r="O61">
        <v>96</v>
      </c>
      <c r="P61">
        <v>91</v>
      </c>
      <c r="Q61">
        <v>89</v>
      </c>
    </row>
    <row r="62" spans="1:17" ht="12.75">
      <c r="A62">
        <v>59</v>
      </c>
      <c r="B62" t="s">
        <v>59</v>
      </c>
      <c r="C62" s="12">
        <v>63</v>
      </c>
      <c r="D62" s="14">
        <v>63</v>
      </c>
      <c r="E62" s="15"/>
      <c r="F62">
        <v>629</v>
      </c>
      <c r="G62">
        <v>629</v>
      </c>
      <c r="H62">
        <v>483</v>
      </c>
      <c r="I62">
        <v>352</v>
      </c>
      <c r="J62">
        <v>248</v>
      </c>
      <c r="K62">
        <v>181</v>
      </c>
      <c r="L62">
        <v>153</v>
      </c>
      <c r="M62">
        <v>125</v>
      </c>
      <c r="N62">
        <v>106</v>
      </c>
      <c r="O62">
        <v>98</v>
      </c>
      <c r="P62">
        <v>94</v>
      </c>
      <c r="Q62">
        <v>93</v>
      </c>
    </row>
    <row r="63" spans="1:17" ht="12.75">
      <c r="A63">
        <v>60</v>
      </c>
      <c r="B63" t="s">
        <v>60</v>
      </c>
      <c r="C63" s="12">
        <v>49</v>
      </c>
      <c r="D63" s="14">
        <v>49</v>
      </c>
      <c r="E63" s="15"/>
      <c r="F63">
        <v>493</v>
      </c>
      <c r="G63">
        <v>493</v>
      </c>
      <c r="H63">
        <v>378</v>
      </c>
      <c r="I63">
        <v>276</v>
      </c>
      <c r="J63">
        <v>194</v>
      </c>
      <c r="K63">
        <v>142</v>
      </c>
      <c r="L63">
        <v>119</v>
      </c>
      <c r="M63">
        <v>97</v>
      </c>
      <c r="N63">
        <v>83</v>
      </c>
      <c r="O63">
        <v>76</v>
      </c>
      <c r="P63">
        <v>72</v>
      </c>
      <c r="Q63">
        <v>71</v>
      </c>
    </row>
    <row r="64" spans="1:17" ht="12.75">
      <c r="A64">
        <v>61</v>
      </c>
      <c r="B64" t="s">
        <v>61</v>
      </c>
      <c r="C64" s="12">
        <v>167.41</v>
      </c>
      <c r="D64" s="14">
        <v>167.41</v>
      </c>
      <c r="E64" s="15">
        <v>167.41</v>
      </c>
      <c r="G64">
        <v>558</v>
      </c>
      <c r="H64">
        <v>558</v>
      </c>
      <c r="I64">
        <v>446</v>
      </c>
      <c r="J64">
        <v>298</v>
      </c>
      <c r="K64">
        <v>215</v>
      </c>
      <c r="L64">
        <v>181</v>
      </c>
      <c r="M64">
        <v>152</v>
      </c>
      <c r="N64">
        <v>130</v>
      </c>
      <c r="O64">
        <v>121</v>
      </c>
      <c r="P64">
        <v>115</v>
      </c>
      <c r="Q64">
        <v>112</v>
      </c>
    </row>
    <row r="65" spans="1:17" ht="12.75">
      <c r="A65">
        <v>62</v>
      </c>
      <c r="B65" t="s">
        <v>62</v>
      </c>
      <c r="C65" s="12">
        <v>61</v>
      </c>
      <c r="D65" s="14">
        <v>61</v>
      </c>
      <c r="E65" s="15"/>
      <c r="F65">
        <v>607</v>
      </c>
      <c r="G65">
        <v>607</v>
      </c>
      <c r="H65">
        <v>466</v>
      </c>
      <c r="I65">
        <v>340</v>
      </c>
      <c r="J65">
        <v>239</v>
      </c>
      <c r="K65">
        <v>175</v>
      </c>
      <c r="L65">
        <v>147</v>
      </c>
      <c r="M65">
        <v>120</v>
      </c>
      <c r="N65">
        <v>103</v>
      </c>
      <c r="O65">
        <v>94</v>
      </c>
      <c r="P65">
        <v>89</v>
      </c>
      <c r="Q65">
        <v>88</v>
      </c>
    </row>
    <row r="66" spans="1:17" ht="12.75">
      <c r="A66">
        <v>63</v>
      </c>
      <c r="B66" t="s">
        <v>63</v>
      </c>
      <c r="C66" s="12">
        <v>241.5</v>
      </c>
      <c r="D66" s="14">
        <v>241.5</v>
      </c>
      <c r="E66" s="15"/>
      <c r="G66">
        <v>805</v>
      </c>
      <c r="H66">
        <v>805</v>
      </c>
      <c r="I66">
        <v>378</v>
      </c>
      <c r="J66">
        <v>277</v>
      </c>
      <c r="K66">
        <v>222</v>
      </c>
      <c r="L66">
        <v>190</v>
      </c>
      <c r="M66">
        <v>162</v>
      </c>
      <c r="N66">
        <v>139</v>
      </c>
      <c r="O66">
        <v>929</v>
      </c>
      <c r="P66">
        <v>123</v>
      </c>
      <c r="Q66">
        <v>120</v>
      </c>
    </row>
    <row r="67" spans="1:17" ht="12.75">
      <c r="A67">
        <v>64</v>
      </c>
      <c r="B67" t="s">
        <v>64</v>
      </c>
      <c r="C67" s="12">
        <v>91.5</v>
      </c>
      <c r="D67" s="14"/>
      <c r="E67" s="15">
        <v>91.5</v>
      </c>
      <c r="F67">
        <v>915</v>
      </c>
      <c r="G67">
        <v>915</v>
      </c>
      <c r="H67">
        <v>915</v>
      </c>
      <c r="I67">
        <v>732</v>
      </c>
      <c r="J67">
        <v>537</v>
      </c>
      <c r="K67">
        <v>430</v>
      </c>
      <c r="L67">
        <v>368</v>
      </c>
      <c r="M67">
        <v>313</v>
      </c>
      <c r="N67">
        <v>269</v>
      </c>
      <c r="O67">
        <v>250</v>
      </c>
      <c r="P67">
        <v>238</v>
      </c>
      <c r="Q67">
        <v>232</v>
      </c>
    </row>
    <row r="68" spans="1:17" ht="12.75">
      <c r="A68">
        <v>65</v>
      </c>
      <c r="B68" t="s">
        <v>65</v>
      </c>
      <c r="C68" s="12">
        <v>94.2</v>
      </c>
      <c r="D68" s="14">
        <v>94.2</v>
      </c>
      <c r="E68" s="15"/>
      <c r="F68">
        <v>942</v>
      </c>
      <c r="G68">
        <v>942</v>
      </c>
      <c r="H68">
        <v>942</v>
      </c>
      <c r="I68">
        <v>753</v>
      </c>
      <c r="J68">
        <v>552</v>
      </c>
      <c r="K68">
        <v>442</v>
      </c>
      <c r="L68">
        <v>378</v>
      </c>
      <c r="M68">
        <v>322</v>
      </c>
      <c r="N68">
        <v>277</v>
      </c>
      <c r="O68">
        <v>257</v>
      </c>
      <c r="P68">
        <v>244</v>
      </c>
      <c r="Q68">
        <v>238</v>
      </c>
    </row>
    <row r="69" spans="1:17" ht="12.75">
      <c r="A69">
        <v>66</v>
      </c>
      <c r="B69" t="s">
        <v>66</v>
      </c>
      <c r="C69" s="12">
        <v>101.9</v>
      </c>
      <c r="D69" s="14">
        <v>101.9</v>
      </c>
      <c r="E69" s="15"/>
      <c r="F69" s="1">
        <v>1019</v>
      </c>
      <c r="G69" s="1">
        <v>1019</v>
      </c>
      <c r="H69" s="1">
        <v>1019</v>
      </c>
      <c r="I69">
        <v>815</v>
      </c>
      <c r="J69">
        <v>592</v>
      </c>
      <c r="K69">
        <v>475</v>
      </c>
      <c r="L69">
        <v>398</v>
      </c>
      <c r="M69">
        <v>341</v>
      </c>
      <c r="N69">
        <v>293</v>
      </c>
      <c r="O69">
        <v>272</v>
      </c>
      <c r="P69">
        <v>259</v>
      </c>
      <c r="Q69">
        <v>252</v>
      </c>
    </row>
    <row r="70" spans="1:17" ht="12.75">
      <c r="A70">
        <v>67</v>
      </c>
      <c r="B70" t="s">
        <v>67</v>
      </c>
      <c r="C70" s="12">
        <v>120</v>
      </c>
      <c r="D70" s="14">
        <v>120</v>
      </c>
      <c r="E70" s="15"/>
      <c r="F70">
        <v>682</v>
      </c>
      <c r="G70">
        <v>682</v>
      </c>
      <c r="H70">
        <v>682</v>
      </c>
      <c r="I70">
        <v>546</v>
      </c>
      <c r="J70">
        <v>364</v>
      </c>
      <c r="K70">
        <v>263</v>
      </c>
      <c r="L70">
        <v>221</v>
      </c>
      <c r="M70">
        <v>185</v>
      </c>
      <c r="N70">
        <v>160</v>
      </c>
      <c r="O70">
        <v>148</v>
      </c>
      <c r="P70">
        <v>141</v>
      </c>
      <c r="Q70">
        <v>137</v>
      </c>
    </row>
    <row r="71" spans="1:17" ht="12.75">
      <c r="A71">
        <v>68</v>
      </c>
      <c r="B71" t="s">
        <v>68</v>
      </c>
      <c r="C71" s="12">
        <v>120</v>
      </c>
      <c r="D71" s="14">
        <v>120</v>
      </c>
      <c r="E71" s="15"/>
      <c r="F71">
        <v>682</v>
      </c>
      <c r="G71">
        <v>682</v>
      </c>
      <c r="H71">
        <v>682</v>
      </c>
      <c r="I71">
        <v>546</v>
      </c>
      <c r="J71">
        <v>364</v>
      </c>
      <c r="K71">
        <v>263</v>
      </c>
      <c r="L71">
        <v>221</v>
      </c>
      <c r="M71">
        <v>185</v>
      </c>
      <c r="N71">
        <v>160</v>
      </c>
      <c r="O71">
        <v>148</v>
      </c>
      <c r="P71">
        <v>141</v>
      </c>
      <c r="Q71">
        <v>137</v>
      </c>
    </row>
    <row r="72" spans="1:17" ht="12.75">
      <c r="A72">
        <v>69</v>
      </c>
      <c r="B72" t="s">
        <v>69</v>
      </c>
      <c r="C72" s="12">
        <v>216.9</v>
      </c>
      <c r="D72" s="14">
        <v>216.9</v>
      </c>
      <c r="E72" s="15">
        <v>216.9</v>
      </c>
      <c r="G72">
        <v>723</v>
      </c>
      <c r="H72">
        <v>723</v>
      </c>
      <c r="I72">
        <v>431</v>
      </c>
      <c r="J72">
        <v>316</v>
      </c>
      <c r="K72">
        <v>253</v>
      </c>
      <c r="L72">
        <v>216</v>
      </c>
      <c r="M72">
        <v>184</v>
      </c>
      <c r="N72">
        <v>158</v>
      </c>
      <c r="O72">
        <v>147</v>
      </c>
      <c r="P72">
        <v>140</v>
      </c>
      <c r="Q72">
        <v>136</v>
      </c>
    </row>
    <row r="73" spans="1:17" ht="12.75">
      <c r="A73">
        <v>70</v>
      </c>
      <c r="B73" t="s">
        <v>70</v>
      </c>
      <c r="C73" s="12">
        <v>120</v>
      </c>
      <c r="D73" s="14">
        <v>120</v>
      </c>
      <c r="E73" s="15"/>
      <c r="F73">
        <v>604</v>
      </c>
      <c r="G73">
        <v>604</v>
      </c>
      <c r="H73">
        <v>604</v>
      </c>
      <c r="I73">
        <v>483</v>
      </c>
      <c r="J73">
        <v>322</v>
      </c>
      <c r="K73">
        <v>233</v>
      </c>
      <c r="L73">
        <v>195</v>
      </c>
      <c r="M73">
        <v>164</v>
      </c>
      <c r="N73">
        <v>141</v>
      </c>
      <c r="O73">
        <v>131</v>
      </c>
      <c r="P73">
        <v>125</v>
      </c>
      <c r="Q73">
        <v>122</v>
      </c>
    </row>
    <row r="74" spans="1:17" ht="12.75">
      <c r="A74">
        <v>71</v>
      </c>
      <c r="B74" t="s">
        <v>71</v>
      </c>
      <c r="C74" s="12">
        <v>215.4</v>
      </c>
      <c r="D74" s="14">
        <v>215.4</v>
      </c>
      <c r="E74" s="15">
        <v>215.4</v>
      </c>
      <c r="G74">
        <v>718</v>
      </c>
      <c r="H74">
        <v>718</v>
      </c>
      <c r="I74">
        <v>381</v>
      </c>
      <c r="J74">
        <v>280</v>
      </c>
      <c r="K74">
        <v>224</v>
      </c>
      <c r="L74">
        <v>191</v>
      </c>
      <c r="M74">
        <v>163</v>
      </c>
      <c r="N74">
        <v>140</v>
      </c>
      <c r="O74">
        <v>130</v>
      </c>
      <c r="P74">
        <v>124</v>
      </c>
      <c r="Q74">
        <v>121</v>
      </c>
    </row>
    <row r="75" spans="1:17" ht="12.75">
      <c r="A75">
        <v>72</v>
      </c>
      <c r="B75" t="s">
        <v>72</v>
      </c>
      <c r="C75" s="12">
        <v>168.79</v>
      </c>
      <c r="D75" s="14">
        <v>168.79</v>
      </c>
      <c r="E75" s="15">
        <v>168.79</v>
      </c>
      <c r="G75">
        <v>563</v>
      </c>
      <c r="H75">
        <v>563</v>
      </c>
      <c r="I75">
        <v>450</v>
      </c>
      <c r="J75">
        <v>300</v>
      </c>
      <c r="K75">
        <v>217</v>
      </c>
      <c r="L75">
        <v>182</v>
      </c>
      <c r="M75">
        <v>153</v>
      </c>
      <c r="N75">
        <v>132</v>
      </c>
      <c r="O75">
        <v>122</v>
      </c>
      <c r="P75">
        <v>116</v>
      </c>
      <c r="Q75">
        <v>113</v>
      </c>
    </row>
    <row r="76" spans="1:17" ht="12.75">
      <c r="A76">
        <v>73</v>
      </c>
      <c r="B76" t="s">
        <v>1</v>
      </c>
      <c r="C76" s="12">
        <v>112</v>
      </c>
      <c r="D76" s="14">
        <v>112</v>
      </c>
      <c r="E76" s="15"/>
      <c r="F76">
        <v>1260</v>
      </c>
      <c r="G76">
        <v>1260</v>
      </c>
      <c r="H76">
        <v>1120</v>
      </c>
      <c r="I76">
        <v>780</v>
      </c>
      <c r="J76">
        <v>349</v>
      </c>
      <c r="K76">
        <v>280</v>
      </c>
      <c r="L76">
        <v>239</v>
      </c>
      <c r="M76">
        <v>204</v>
      </c>
      <c r="N76">
        <v>176</v>
      </c>
      <c r="O76">
        <v>163</v>
      </c>
      <c r="P76">
        <v>155</v>
      </c>
      <c r="Q76">
        <v>151</v>
      </c>
    </row>
    <row r="77" spans="1:17" ht="12.75">
      <c r="A77">
        <v>74</v>
      </c>
      <c r="B77" t="s">
        <v>73</v>
      </c>
      <c r="C77" s="12">
        <v>115.6</v>
      </c>
      <c r="D77" s="14">
        <v>115.6</v>
      </c>
      <c r="E77" s="15"/>
      <c r="F77" s="1">
        <v>1290</v>
      </c>
      <c r="G77" s="1">
        <v>1290</v>
      </c>
      <c r="H77" s="1">
        <v>1156</v>
      </c>
      <c r="I77">
        <v>810</v>
      </c>
      <c r="J77">
        <v>361</v>
      </c>
      <c r="K77">
        <v>288</v>
      </c>
      <c r="L77">
        <v>247</v>
      </c>
      <c r="M77">
        <v>210</v>
      </c>
      <c r="N77">
        <v>181</v>
      </c>
      <c r="O77">
        <v>168</v>
      </c>
      <c r="P77">
        <v>160</v>
      </c>
      <c r="Q77">
        <v>156</v>
      </c>
    </row>
    <row r="78" spans="1:17" ht="12.75">
      <c r="A78">
        <v>75</v>
      </c>
      <c r="B78" t="s">
        <v>74</v>
      </c>
      <c r="C78" s="12">
        <v>120</v>
      </c>
      <c r="D78" s="14">
        <v>120</v>
      </c>
      <c r="E78" s="15"/>
      <c r="F78">
        <v>323</v>
      </c>
      <c r="G78">
        <v>323</v>
      </c>
      <c r="H78">
        <v>323</v>
      </c>
      <c r="I78">
        <v>258</v>
      </c>
      <c r="J78">
        <v>172</v>
      </c>
      <c r="K78">
        <v>124</v>
      </c>
      <c r="L78">
        <v>104</v>
      </c>
      <c r="M78">
        <v>88</v>
      </c>
      <c r="N78">
        <v>75</v>
      </c>
      <c r="O78">
        <v>70</v>
      </c>
      <c r="P78">
        <v>67</v>
      </c>
      <c r="Q78">
        <v>65</v>
      </c>
    </row>
    <row r="79" spans="1:17" ht="12.75">
      <c r="A79">
        <v>76</v>
      </c>
      <c r="B79" t="s">
        <v>75</v>
      </c>
      <c r="C79" s="12">
        <v>60.2</v>
      </c>
      <c r="D79" s="14">
        <v>60.2</v>
      </c>
      <c r="E79" s="15"/>
      <c r="F79">
        <v>602</v>
      </c>
      <c r="G79">
        <v>602</v>
      </c>
      <c r="H79">
        <v>602</v>
      </c>
      <c r="I79">
        <v>481</v>
      </c>
      <c r="J79">
        <v>321</v>
      </c>
      <c r="K79">
        <v>232</v>
      </c>
      <c r="L79">
        <v>133</v>
      </c>
      <c r="M79">
        <v>111</v>
      </c>
      <c r="N79">
        <v>96</v>
      </c>
      <c r="O79">
        <v>89</v>
      </c>
      <c r="P79">
        <v>85</v>
      </c>
      <c r="Q79">
        <v>83</v>
      </c>
    </row>
    <row r="80" spans="1:17" ht="12.75">
      <c r="A80">
        <v>77</v>
      </c>
      <c r="B80" t="s">
        <v>76</v>
      </c>
      <c r="C80" s="12">
        <v>120</v>
      </c>
      <c r="D80" s="14">
        <v>120</v>
      </c>
      <c r="E80" s="15"/>
      <c r="F80">
        <v>364</v>
      </c>
      <c r="G80">
        <v>364</v>
      </c>
      <c r="H80">
        <v>364</v>
      </c>
      <c r="I80">
        <v>291</v>
      </c>
      <c r="J80">
        <v>194</v>
      </c>
      <c r="K80">
        <v>140</v>
      </c>
      <c r="L80">
        <v>118</v>
      </c>
      <c r="M80">
        <v>99</v>
      </c>
      <c r="N80">
        <v>85</v>
      </c>
      <c r="O80">
        <v>79</v>
      </c>
      <c r="P80">
        <v>75</v>
      </c>
      <c r="Q80">
        <v>73</v>
      </c>
    </row>
    <row r="81" spans="1:17" ht="12.75">
      <c r="A81">
        <v>78</v>
      </c>
      <c r="B81" t="s">
        <v>77</v>
      </c>
      <c r="C81" s="12">
        <v>120</v>
      </c>
      <c r="D81" s="14">
        <v>120</v>
      </c>
      <c r="E81" s="15"/>
      <c r="F81">
        <v>392</v>
      </c>
      <c r="G81">
        <v>392</v>
      </c>
      <c r="H81">
        <v>392</v>
      </c>
      <c r="I81">
        <v>314</v>
      </c>
      <c r="J81">
        <v>209</v>
      </c>
      <c r="K81">
        <v>151</v>
      </c>
      <c r="L81">
        <v>127</v>
      </c>
      <c r="M81">
        <v>106</v>
      </c>
      <c r="N81">
        <v>92</v>
      </c>
      <c r="O81">
        <v>85</v>
      </c>
      <c r="P81">
        <v>81</v>
      </c>
      <c r="Q81">
        <v>79</v>
      </c>
    </row>
    <row r="82" spans="1:17" ht="12.75">
      <c r="A82">
        <v>79</v>
      </c>
      <c r="B82" t="s">
        <v>78</v>
      </c>
      <c r="C82" s="12">
        <v>327.9</v>
      </c>
      <c r="D82" s="14">
        <v>327.9</v>
      </c>
      <c r="E82" s="15">
        <v>327.9</v>
      </c>
      <c r="G82" s="1">
        <v>1093</v>
      </c>
      <c r="H82" s="1">
        <v>1093</v>
      </c>
      <c r="I82">
        <v>874</v>
      </c>
      <c r="J82">
        <v>583</v>
      </c>
      <c r="K82">
        <v>421</v>
      </c>
      <c r="L82">
        <v>354</v>
      </c>
      <c r="M82">
        <v>297</v>
      </c>
      <c r="N82">
        <v>255</v>
      </c>
      <c r="O82">
        <v>237</v>
      </c>
      <c r="P82">
        <v>225</v>
      </c>
      <c r="Q82">
        <v>220</v>
      </c>
    </row>
    <row r="83" spans="1:17" ht="12.75">
      <c r="A83">
        <v>80</v>
      </c>
      <c r="B83" t="s">
        <v>79</v>
      </c>
      <c r="C83" s="12">
        <v>54</v>
      </c>
      <c r="D83" s="14">
        <v>54</v>
      </c>
      <c r="E83" s="15"/>
      <c r="F83">
        <v>541</v>
      </c>
      <c r="G83">
        <v>541</v>
      </c>
      <c r="H83">
        <v>416</v>
      </c>
      <c r="I83">
        <v>303</v>
      </c>
      <c r="J83">
        <v>213</v>
      </c>
      <c r="K83">
        <v>156</v>
      </c>
      <c r="L83">
        <v>131</v>
      </c>
      <c r="M83">
        <v>107</v>
      </c>
      <c r="N83">
        <v>91</v>
      </c>
      <c r="O83">
        <v>83</v>
      </c>
      <c r="P83">
        <v>79</v>
      </c>
      <c r="Q83">
        <v>78</v>
      </c>
    </row>
    <row r="84" spans="1:17" ht="12.75">
      <c r="A84">
        <v>81</v>
      </c>
      <c r="B84" t="s">
        <v>80</v>
      </c>
      <c r="C84" s="12">
        <v>84</v>
      </c>
      <c r="D84" s="14">
        <v>84</v>
      </c>
      <c r="E84" s="15"/>
      <c r="F84">
        <v>840</v>
      </c>
      <c r="G84">
        <v>840</v>
      </c>
      <c r="H84">
        <v>840</v>
      </c>
      <c r="I84">
        <v>667</v>
      </c>
      <c r="J84">
        <v>493</v>
      </c>
      <c r="K84">
        <v>390</v>
      </c>
      <c r="L84">
        <v>337</v>
      </c>
      <c r="M84">
        <v>283</v>
      </c>
      <c r="N84">
        <v>244</v>
      </c>
      <c r="O84">
        <v>226</v>
      </c>
      <c r="P84">
        <v>215</v>
      </c>
      <c r="Q84">
        <v>210</v>
      </c>
    </row>
    <row r="85" spans="1:17" ht="13.5" thickBot="1">
      <c r="A85">
        <v>82</v>
      </c>
      <c r="B85" t="s">
        <v>81</v>
      </c>
      <c r="C85" s="13">
        <v>90.3</v>
      </c>
      <c r="D85" s="16">
        <v>90.3</v>
      </c>
      <c r="E85" s="17"/>
      <c r="F85">
        <v>903</v>
      </c>
      <c r="G85">
        <v>903</v>
      </c>
      <c r="H85">
        <v>903</v>
      </c>
      <c r="I85">
        <v>717</v>
      </c>
      <c r="J85">
        <v>531</v>
      </c>
      <c r="K85">
        <v>419</v>
      </c>
      <c r="L85">
        <v>363</v>
      </c>
      <c r="M85">
        <v>304</v>
      </c>
      <c r="N85">
        <v>262</v>
      </c>
      <c r="O85">
        <v>243</v>
      </c>
      <c r="P85">
        <v>231</v>
      </c>
      <c r="Q85">
        <v>225</v>
      </c>
    </row>
    <row r="86" ht="12.75">
      <c r="A86" t="s">
        <v>82</v>
      </c>
    </row>
    <row r="87" ht="12.75">
      <c r="A87" t="s">
        <v>83</v>
      </c>
    </row>
    <row r="91" spans="5:17" ht="15.75">
      <c r="E91" s="51"/>
      <c r="F91" s="52" t="s">
        <v>312</v>
      </c>
      <c r="G91" s="52" t="s">
        <v>313</v>
      </c>
      <c r="H91" s="52" t="s">
        <v>314</v>
      </c>
      <c r="I91" s="52" t="s">
        <v>315</v>
      </c>
      <c r="J91" s="53" t="s">
        <v>92</v>
      </c>
      <c r="K91" s="52" t="s">
        <v>316</v>
      </c>
      <c r="L91" s="52" t="s">
        <v>317</v>
      </c>
      <c r="M91" s="52" t="s">
        <v>318</v>
      </c>
      <c r="N91" s="52" t="s">
        <v>319</v>
      </c>
      <c r="O91" s="52" t="s">
        <v>97</v>
      </c>
      <c r="P91" s="52" t="s">
        <v>98</v>
      </c>
      <c r="Q91" s="52" t="s">
        <v>320</v>
      </c>
    </row>
    <row r="92" spans="5:17" ht="12.75">
      <c r="E92" s="54" t="s">
        <v>322</v>
      </c>
      <c r="F92" s="55">
        <v>300</v>
      </c>
      <c r="G92" s="55">
        <v>400</v>
      </c>
      <c r="H92" s="55">
        <v>1000</v>
      </c>
      <c r="I92" s="55">
        <v>2000</v>
      </c>
      <c r="J92" s="55">
        <v>3000</v>
      </c>
      <c r="K92" s="55">
        <v>5000</v>
      </c>
      <c r="L92" s="55">
        <v>7000</v>
      </c>
      <c r="M92" s="55">
        <v>10000</v>
      </c>
      <c r="N92" s="55">
        <v>15000</v>
      </c>
      <c r="O92" s="55">
        <v>20000</v>
      </c>
      <c r="P92" s="55">
        <v>23000</v>
      </c>
      <c r="Q92" s="55">
        <v>25000</v>
      </c>
    </row>
    <row r="93" spans="5:17" ht="12.75">
      <c r="E93" s="56" t="s">
        <v>321</v>
      </c>
      <c r="F93" s="57">
        <v>4.96</v>
      </c>
      <c r="G93" s="57">
        <v>4.96</v>
      </c>
      <c r="H93" s="57">
        <v>4.96</v>
      </c>
      <c r="I93" s="57">
        <v>3.97</v>
      </c>
      <c r="J93" s="57">
        <v>2.65</v>
      </c>
      <c r="K93" s="57">
        <v>1.91</v>
      </c>
      <c r="L93" s="57">
        <v>1.61</v>
      </c>
      <c r="M93" s="57">
        <v>1.35</v>
      </c>
      <c r="N93" s="57">
        <v>1.16</v>
      </c>
      <c r="O93" s="57">
        <v>1.08</v>
      </c>
      <c r="P93" s="57">
        <v>1.02</v>
      </c>
      <c r="Q93" s="57">
        <v>1</v>
      </c>
    </row>
    <row r="94" spans="5:17" ht="15.75">
      <c r="E94" s="60" t="s">
        <v>323</v>
      </c>
      <c r="F94" s="59">
        <f>F92*G93/F93</f>
        <v>300</v>
      </c>
      <c r="G94" s="59">
        <f>G92*H93/G93</f>
        <v>400</v>
      </c>
      <c r="H94" s="59">
        <f aca="true" t="shared" si="0" ref="H94:P94">H92*I93/H93</f>
        <v>800.4032258064516</v>
      </c>
      <c r="I94" s="59">
        <f t="shared" si="0"/>
        <v>1335.0125944584381</v>
      </c>
      <c r="J94" s="59">
        <f t="shared" si="0"/>
        <v>2162.264150943396</v>
      </c>
      <c r="K94" s="59">
        <f t="shared" si="0"/>
        <v>4214.659685863875</v>
      </c>
      <c r="L94" s="59">
        <f t="shared" si="0"/>
        <v>5869.565217391304</v>
      </c>
      <c r="M94" s="59">
        <f t="shared" si="0"/>
        <v>8592.592592592591</v>
      </c>
      <c r="N94" s="59">
        <f t="shared" si="0"/>
        <v>13965.517241379313</v>
      </c>
      <c r="O94" s="59">
        <f t="shared" si="0"/>
        <v>18888.888888888887</v>
      </c>
      <c r="P94" s="59">
        <f t="shared" si="0"/>
        <v>22549.019607843136</v>
      </c>
      <c r="Q94" s="58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"/>
  <sheetViews>
    <sheetView showGridLines="0" showRowColHeaders="0" zoomScale="200" zoomScaleNormal="2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2.28125" style="18" customWidth="1"/>
    <col min="2" max="2" width="2.8515625" style="19" customWidth="1"/>
    <col min="3" max="3" width="8.8515625" style="20" customWidth="1"/>
    <col min="4" max="4" width="5.7109375" style="20" customWidth="1"/>
    <col min="5" max="5" width="8.421875" style="20" customWidth="1"/>
    <col min="6" max="6" width="9.00390625" style="20" customWidth="1"/>
    <col min="7" max="7" width="6.7109375" style="20" customWidth="1"/>
    <col min="8" max="8" width="7.57421875" style="20" customWidth="1"/>
    <col min="9" max="9" width="6.140625" style="20" customWidth="1"/>
    <col min="10" max="10" width="4.57421875" style="20" customWidth="1"/>
    <col min="11" max="11" width="8.140625" style="20" customWidth="1"/>
    <col min="12" max="12" width="4.8515625" style="20" customWidth="1"/>
    <col min="13" max="13" width="5.28125" style="20" customWidth="1"/>
    <col min="14" max="14" width="5.7109375" style="44" customWidth="1"/>
    <col min="15" max="15" width="9.421875" style="20" customWidth="1"/>
    <col min="16" max="16" width="7.140625" style="20" customWidth="1"/>
    <col min="17" max="17" width="8.7109375" style="20" customWidth="1"/>
    <col min="18" max="18" width="7.57421875" style="20" customWidth="1"/>
    <col min="19" max="19" width="6.8515625" style="20" customWidth="1"/>
    <col min="20" max="20" width="8.00390625" style="20" customWidth="1"/>
    <col min="21" max="24" width="5.00390625" style="21" customWidth="1"/>
    <col min="25" max="25" width="4.140625" style="21" customWidth="1"/>
    <col min="26" max="16384" width="5.00390625" style="21" customWidth="1"/>
  </cols>
  <sheetData>
    <row r="1" spans="3:20" ht="9.75" customHeight="1">
      <c r="C1" s="20" t="s">
        <v>100</v>
      </c>
      <c r="D1" s="20" t="s">
        <v>101</v>
      </c>
      <c r="E1" s="20" t="s">
        <v>102</v>
      </c>
      <c r="F1" s="20" t="s">
        <v>103</v>
      </c>
      <c r="G1" s="20" t="s">
        <v>104</v>
      </c>
      <c r="H1" s="20" t="s">
        <v>105</v>
      </c>
      <c r="I1" s="20" t="s">
        <v>106</v>
      </c>
      <c r="J1" s="20" t="s">
        <v>107</v>
      </c>
      <c r="K1" s="20" t="s">
        <v>108</v>
      </c>
      <c r="L1" s="20" t="s">
        <v>109</v>
      </c>
      <c r="M1" s="20" t="s">
        <v>74</v>
      </c>
      <c r="N1" s="44" t="s">
        <v>110</v>
      </c>
      <c r="O1" s="20" t="s">
        <v>111</v>
      </c>
      <c r="P1" s="20" t="s">
        <v>112</v>
      </c>
      <c r="Q1" s="20" t="s">
        <v>113</v>
      </c>
      <c r="R1" s="20" t="s">
        <v>114</v>
      </c>
      <c r="S1" s="20" t="s">
        <v>115</v>
      </c>
      <c r="T1" s="20" t="s">
        <v>116</v>
      </c>
    </row>
    <row r="2" spans="1:20" s="19" customFormat="1" ht="8.25">
      <c r="A2" s="22"/>
      <c r="B2" s="23"/>
      <c r="C2" s="24">
        <v>13</v>
      </c>
      <c r="D2" s="24">
        <v>29</v>
      </c>
      <c r="E2" s="24">
        <v>31</v>
      </c>
      <c r="F2" s="24">
        <v>33</v>
      </c>
      <c r="G2" s="24">
        <v>35</v>
      </c>
      <c r="H2" s="24">
        <v>45</v>
      </c>
      <c r="I2" s="24">
        <v>54</v>
      </c>
      <c r="J2" s="24">
        <v>59</v>
      </c>
      <c r="K2" s="24">
        <v>67</v>
      </c>
      <c r="L2" s="24">
        <v>69</v>
      </c>
      <c r="M2" s="24">
        <v>75</v>
      </c>
      <c r="N2" s="45">
        <v>77</v>
      </c>
      <c r="O2" s="24">
        <v>78</v>
      </c>
      <c r="P2" s="24">
        <v>91</v>
      </c>
      <c r="Q2" s="24">
        <v>92</v>
      </c>
      <c r="R2" s="24">
        <v>93</v>
      </c>
      <c r="S2" s="24">
        <v>94</v>
      </c>
      <c r="T2" s="25">
        <v>95</v>
      </c>
    </row>
    <row r="3" spans="1:20" ht="7.5" customHeight="1">
      <c r="A3" s="18" t="s">
        <v>117</v>
      </c>
      <c r="B3" s="26">
        <v>1</v>
      </c>
      <c r="C3" s="27">
        <v>382</v>
      </c>
      <c r="D3" s="27">
        <v>874</v>
      </c>
      <c r="E3" s="27">
        <v>566</v>
      </c>
      <c r="F3" s="27">
        <v>602</v>
      </c>
      <c r="G3" s="27">
        <v>628</v>
      </c>
      <c r="H3" s="27">
        <v>380</v>
      </c>
      <c r="I3" s="27">
        <v>361</v>
      </c>
      <c r="J3" s="27">
        <v>638</v>
      </c>
      <c r="K3" s="27">
        <v>374</v>
      </c>
      <c r="L3" s="27">
        <v>62</v>
      </c>
      <c r="M3" s="27">
        <v>440</v>
      </c>
      <c r="N3" s="46">
        <v>365</v>
      </c>
      <c r="O3" s="27">
        <v>435</v>
      </c>
      <c r="P3" s="27">
        <v>413</v>
      </c>
      <c r="Q3" s="27">
        <v>436</v>
      </c>
      <c r="R3" s="27">
        <v>430</v>
      </c>
      <c r="S3" s="27">
        <v>424</v>
      </c>
      <c r="T3" s="28">
        <v>446</v>
      </c>
    </row>
    <row r="4" spans="1:20" ht="7.5" customHeight="1">
      <c r="A4" s="18" t="s">
        <v>118</v>
      </c>
      <c r="B4" s="26">
        <v>2</v>
      </c>
      <c r="C4" s="27">
        <v>842</v>
      </c>
      <c r="D4" s="27">
        <v>720</v>
      </c>
      <c r="E4" s="27">
        <v>824</v>
      </c>
      <c r="F4" s="27">
        <v>703</v>
      </c>
      <c r="G4" s="27">
        <v>468</v>
      </c>
      <c r="H4" s="27">
        <v>250</v>
      </c>
      <c r="I4" s="27">
        <v>253</v>
      </c>
      <c r="J4" s="27">
        <v>151</v>
      </c>
      <c r="K4" s="27">
        <v>390</v>
      </c>
      <c r="L4" s="27">
        <v>552</v>
      </c>
      <c r="M4" s="27">
        <v>134</v>
      </c>
      <c r="N4" s="46">
        <v>169</v>
      </c>
      <c r="O4" s="27">
        <v>146</v>
      </c>
      <c r="P4" s="27">
        <v>161</v>
      </c>
      <c r="Q4" s="27">
        <v>129</v>
      </c>
      <c r="R4" s="27">
        <v>122</v>
      </c>
      <c r="S4" s="27">
        <v>130</v>
      </c>
      <c r="T4" s="28">
        <v>130</v>
      </c>
    </row>
    <row r="5" spans="1:20" ht="7.5" customHeight="1">
      <c r="A5" s="18" t="s">
        <v>119</v>
      </c>
      <c r="B5" s="26">
        <v>3</v>
      </c>
      <c r="C5" s="27">
        <v>456</v>
      </c>
      <c r="D5" s="27">
        <v>752</v>
      </c>
      <c r="E5" s="27">
        <v>438</v>
      </c>
      <c r="F5" s="27">
        <v>426</v>
      </c>
      <c r="G5" s="27">
        <v>506</v>
      </c>
      <c r="H5" s="27">
        <v>266</v>
      </c>
      <c r="I5" s="27">
        <v>408</v>
      </c>
      <c r="J5" s="27">
        <v>573</v>
      </c>
      <c r="K5" s="27">
        <v>486</v>
      </c>
      <c r="L5" s="27">
        <v>158</v>
      </c>
      <c r="M5" s="27">
        <v>353</v>
      </c>
      <c r="N5" s="46">
        <v>227</v>
      </c>
      <c r="O5" s="27">
        <v>295</v>
      </c>
      <c r="P5" s="27">
        <v>264</v>
      </c>
      <c r="Q5" s="27">
        <v>298</v>
      </c>
      <c r="R5" s="27">
        <v>294</v>
      </c>
      <c r="S5" s="27">
        <v>286</v>
      </c>
      <c r="T5" s="28">
        <v>308</v>
      </c>
    </row>
    <row r="6" spans="1:20" ht="7.5" customHeight="1">
      <c r="A6" s="29" t="s">
        <v>120</v>
      </c>
      <c r="B6" s="26">
        <v>4</v>
      </c>
      <c r="C6" s="27">
        <v>140</v>
      </c>
      <c r="D6" s="27">
        <v>1173</v>
      </c>
      <c r="E6" s="27">
        <v>516</v>
      </c>
      <c r="F6" s="27">
        <v>748</v>
      </c>
      <c r="G6" s="27">
        <v>927</v>
      </c>
      <c r="H6" s="27">
        <v>679</v>
      </c>
      <c r="I6" s="27">
        <v>670</v>
      </c>
      <c r="J6" s="27">
        <v>947</v>
      </c>
      <c r="K6" s="27">
        <v>683</v>
      </c>
      <c r="L6" s="27">
        <v>285</v>
      </c>
      <c r="M6" s="27">
        <v>749</v>
      </c>
      <c r="N6" s="46">
        <v>731</v>
      </c>
      <c r="O6" s="27">
        <v>801</v>
      </c>
      <c r="P6" s="27">
        <v>775</v>
      </c>
      <c r="Q6" s="27">
        <v>802</v>
      </c>
      <c r="R6" s="27">
        <v>796</v>
      </c>
      <c r="S6" s="27">
        <v>790</v>
      </c>
      <c r="T6" s="28">
        <v>812</v>
      </c>
    </row>
    <row r="7" spans="1:20" ht="7.5" customHeight="1">
      <c r="A7" s="29" t="s">
        <v>121</v>
      </c>
      <c r="B7" s="26">
        <v>5</v>
      </c>
      <c r="C7" s="27">
        <v>183</v>
      </c>
      <c r="D7" s="27">
        <v>1096</v>
      </c>
      <c r="E7" s="27">
        <v>525</v>
      </c>
      <c r="F7" s="27">
        <v>746</v>
      </c>
      <c r="G7" s="27">
        <v>850</v>
      </c>
      <c r="H7" s="27">
        <v>602</v>
      </c>
      <c r="I7" s="27">
        <v>593</v>
      </c>
      <c r="J7" s="27">
        <v>870</v>
      </c>
      <c r="K7" s="27">
        <v>606</v>
      </c>
      <c r="L7" s="27">
        <v>208</v>
      </c>
      <c r="M7" s="27">
        <v>672</v>
      </c>
      <c r="N7" s="46">
        <v>653</v>
      </c>
      <c r="O7" s="27">
        <v>723</v>
      </c>
      <c r="P7" s="27">
        <v>701</v>
      </c>
      <c r="Q7" s="27">
        <v>724</v>
      </c>
      <c r="R7" s="27">
        <v>718</v>
      </c>
      <c r="S7" s="27">
        <v>712</v>
      </c>
      <c r="T7" s="28">
        <v>734</v>
      </c>
    </row>
    <row r="8" spans="1:20" s="20" customFormat="1" ht="7.5" customHeight="1">
      <c r="A8" s="30" t="s">
        <v>122</v>
      </c>
      <c r="B8" s="31">
        <v>6</v>
      </c>
      <c r="C8" s="27">
        <v>222</v>
      </c>
      <c r="D8" s="27">
        <v>1281</v>
      </c>
      <c r="E8" s="27">
        <v>588</v>
      </c>
      <c r="F8" s="27">
        <v>830</v>
      </c>
      <c r="G8" s="27">
        <v>1083</v>
      </c>
      <c r="H8" s="27">
        <v>835</v>
      </c>
      <c r="I8" s="27">
        <v>826</v>
      </c>
      <c r="J8" s="27">
        <v>1103</v>
      </c>
      <c r="K8" s="27">
        <v>839</v>
      </c>
      <c r="L8" s="27">
        <v>441</v>
      </c>
      <c r="M8" s="27">
        <v>905</v>
      </c>
      <c r="N8" s="47">
        <v>860</v>
      </c>
      <c r="O8" s="27">
        <v>961</v>
      </c>
      <c r="P8" s="27">
        <v>931</v>
      </c>
      <c r="Q8" s="27">
        <v>962</v>
      </c>
      <c r="R8" s="27">
        <v>956</v>
      </c>
      <c r="S8" s="27">
        <v>950</v>
      </c>
      <c r="T8" s="28">
        <v>972</v>
      </c>
    </row>
    <row r="9" spans="1:20" ht="7.5" customHeight="1">
      <c r="A9" s="29" t="s">
        <v>123</v>
      </c>
      <c r="B9" s="26">
        <v>7</v>
      </c>
      <c r="C9" s="27">
        <v>221</v>
      </c>
      <c r="D9" s="27">
        <v>972</v>
      </c>
      <c r="E9" s="27">
        <v>393</v>
      </c>
      <c r="F9" s="27">
        <v>564</v>
      </c>
      <c r="G9" s="27">
        <v>726</v>
      </c>
      <c r="H9" s="27">
        <v>524</v>
      </c>
      <c r="I9" s="27">
        <v>534</v>
      </c>
      <c r="J9" s="27">
        <v>831</v>
      </c>
      <c r="K9" s="27">
        <v>653</v>
      </c>
      <c r="L9" s="27">
        <v>171</v>
      </c>
      <c r="M9" s="27">
        <v>613</v>
      </c>
      <c r="N9" s="46">
        <v>545</v>
      </c>
      <c r="O9" s="27">
        <v>615</v>
      </c>
      <c r="P9" s="27">
        <v>585</v>
      </c>
      <c r="Q9" s="27">
        <v>616</v>
      </c>
      <c r="R9" s="27">
        <v>610</v>
      </c>
      <c r="S9" s="27">
        <v>604</v>
      </c>
      <c r="T9" s="28">
        <v>626</v>
      </c>
    </row>
    <row r="10" spans="1:20" ht="7.5" customHeight="1">
      <c r="A10" s="29" t="s">
        <v>124</v>
      </c>
      <c r="B10" s="26">
        <v>8</v>
      </c>
      <c r="C10" s="27">
        <v>879</v>
      </c>
      <c r="D10" s="27">
        <v>815</v>
      </c>
      <c r="E10" s="27">
        <v>924</v>
      </c>
      <c r="F10" s="27">
        <v>794</v>
      </c>
      <c r="G10" s="27">
        <v>579</v>
      </c>
      <c r="H10" s="27">
        <v>351</v>
      </c>
      <c r="I10" s="27">
        <v>218</v>
      </c>
      <c r="J10" s="27">
        <v>188</v>
      </c>
      <c r="K10" s="27">
        <v>319</v>
      </c>
      <c r="L10" s="27">
        <v>551</v>
      </c>
      <c r="M10" s="27">
        <v>236</v>
      </c>
      <c r="N10" s="46">
        <v>249</v>
      </c>
      <c r="O10" s="27">
        <v>254</v>
      </c>
      <c r="P10" s="27">
        <v>265</v>
      </c>
      <c r="Q10" s="27">
        <v>237</v>
      </c>
      <c r="R10" s="27">
        <v>230</v>
      </c>
      <c r="S10" s="27">
        <v>238</v>
      </c>
      <c r="T10" s="28">
        <v>238</v>
      </c>
    </row>
    <row r="11" spans="1:25" ht="7.5" customHeight="1">
      <c r="A11" s="29" t="s">
        <v>125</v>
      </c>
      <c r="B11" s="26">
        <v>9</v>
      </c>
      <c r="C11" s="27">
        <v>393</v>
      </c>
      <c r="D11" s="27">
        <v>972</v>
      </c>
      <c r="E11" s="27">
        <v>82</v>
      </c>
      <c r="F11" s="27">
        <v>384</v>
      </c>
      <c r="G11" s="27">
        <v>762</v>
      </c>
      <c r="H11" s="27">
        <v>646</v>
      </c>
      <c r="I11" s="27">
        <v>928</v>
      </c>
      <c r="J11" s="27">
        <v>991</v>
      </c>
      <c r="K11" s="27">
        <v>1006</v>
      </c>
      <c r="L11" s="27">
        <v>545</v>
      </c>
      <c r="M11" s="27">
        <v>771</v>
      </c>
      <c r="N11" s="46">
        <v>754</v>
      </c>
      <c r="O11" s="27">
        <v>781</v>
      </c>
      <c r="P11" s="27">
        <v>753</v>
      </c>
      <c r="Q11" s="27">
        <v>791</v>
      </c>
      <c r="R11" s="27">
        <v>792</v>
      </c>
      <c r="S11" s="27">
        <v>784</v>
      </c>
      <c r="T11" s="28">
        <v>799</v>
      </c>
      <c r="Y11" s="21">
        <f>COLUMN(S21)</f>
        <v>19</v>
      </c>
    </row>
    <row r="12" spans="1:20" ht="7.5" customHeight="1">
      <c r="A12" s="32" t="s">
        <v>126</v>
      </c>
      <c r="B12" s="31">
        <v>10</v>
      </c>
      <c r="C12" s="27">
        <v>668</v>
      </c>
      <c r="D12" s="27">
        <v>717</v>
      </c>
      <c r="E12" s="27">
        <v>719</v>
      </c>
      <c r="F12" s="27">
        <v>646</v>
      </c>
      <c r="G12" s="27">
        <v>471</v>
      </c>
      <c r="H12" s="27">
        <v>187</v>
      </c>
      <c r="I12" s="27">
        <v>187</v>
      </c>
      <c r="J12" s="27">
        <v>314</v>
      </c>
      <c r="K12" s="27">
        <v>337</v>
      </c>
      <c r="L12" s="27">
        <v>348</v>
      </c>
      <c r="M12" s="27">
        <v>158</v>
      </c>
      <c r="N12" s="47">
        <v>116</v>
      </c>
      <c r="O12" s="27">
        <v>173</v>
      </c>
      <c r="P12" s="27">
        <v>159</v>
      </c>
      <c r="Q12" s="27">
        <v>167</v>
      </c>
      <c r="R12" s="27">
        <v>158</v>
      </c>
      <c r="S12" s="27">
        <v>153</v>
      </c>
      <c r="T12" s="33">
        <v>172</v>
      </c>
    </row>
    <row r="13" spans="1:20" ht="7.5" customHeight="1">
      <c r="A13" s="18" t="s">
        <v>127</v>
      </c>
      <c r="B13" s="26">
        <v>11</v>
      </c>
      <c r="C13" s="27">
        <v>313</v>
      </c>
      <c r="D13" s="27">
        <v>981</v>
      </c>
      <c r="E13" s="27">
        <v>91</v>
      </c>
      <c r="F13" s="27">
        <v>333</v>
      </c>
      <c r="G13" s="27">
        <v>771</v>
      </c>
      <c r="H13" s="27">
        <v>655</v>
      </c>
      <c r="I13" s="27">
        <v>861</v>
      </c>
      <c r="J13" s="27">
        <v>1000</v>
      </c>
      <c r="K13" s="27">
        <v>955</v>
      </c>
      <c r="L13" s="27">
        <v>465</v>
      </c>
      <c r="M13" s="27">
        <v>774</v>
      </c>
      <c r="N13" s="46">
        <v>756</v>
      </c>
      <c r="O13" s="27">
        <v>783</v>
      </c>
      <c r="P13" s="27">
        <v>755</v>
      </c>
      <c r="Q13" s="27">
        <v>793</v>
      </c>
      <c r="R13" s="27">
        <v>794</v>
      </c>
      <c r="S13" s="27">
        <v>786</v>
      </c>
      <c r="T13" s="28">
        <v>801</v>
      </c>
    </row>
    <row r="14" spans="1:20" ht="7.5" customHeight="1">
      <c r="A14" s="18" t="s">
        <v>128</v>
      </c>
      <c r="B14" s="26">
        <v>12</v>
      </c>
      <c r="C14" s="27">
        <v>340</v>
      </c>
      <c r="D14" s="27">
        <v>858</v>
      </c>
      <c r="E14" s="27">
        <v>154</v>
      </c>
      <c r="F14" s="27">
        <v>335</v>
      </c>
      <c r="G14" s="27">
        <v>624</v>
      </c>
      <c r="H14" s="27">
        <v>508</v>
      </c>
      <c r="I14" s="27">
        <v>692</v>
      </c>
      <c r="J14" s="27">
        <v>853</v>
      </c>
      <c r="K14" s="27">
        <v>770</v>
      </c>
      <c r="L14" s="27">
        <v>350</v>
      </c>
      <c r="M14" s="27">
        <v>599</v>
      </c>
      <c r="N14" s="46">
        <v>599</v>
      </c>
      <c r="O14" s="27">
        <v>667</v>
      </c>
      <c r="P14" s="27">
        <v>636</v>
      </c>
      <c r="Q14" s="27">
        <v>670</v>
      </c>
      <c r="R14" s="27">
        <v>666</v>
      </c>
      <c r="S14" s="27">
        <v>658</v>
      </c>
      <c r="T14" s="28">
        <v>680</v>
      </c>
    </row>
    <row r="15" spans="1:20" s="20" customFormat="1" ht="7.5" customHeight="1">
      <c r="A15" s="32" t="s">
        <v>100</v>
      </c>
      <c r="B15" s="31">
        <v>13</v>
      </c>
      <c r="C15" s="27">
        <v>50</v>
      </c>
      <c r="D15" s="27">
        <v>1192</v>
      </c>
      <c r="E15" s="27">
        <v>404</v>
      </c>
      <c r="F15" s="27">
        <v>646</v>
      </c>
      <c r="G15" s="27">
        <v>946</v>
      </c>
      <c r="H15" s="27">
        <v>698</v>
      </c>
      <c r="I15" s="27">
        <v>716</v>
      </c>
      <c r="J15" s="27">
        <v>993</v>
      </c>
      <c r="K15" s="27">
        <v>802</v>
      </c>
      <c r="L15" s="27">
        <v>320</v>
      </c>
      <c r="M15" s="27">
        <v>795</v>
      </c>
      <c r="N15" s="47">
        <v>723</v>
      </c>
      <c r="O15" s="27">
        <v>795</v>
      </c>
      <c r="P15" s="27">
        <v>765</v>
      </c>
      <c r="Q15" s="27">
        <v>796</v>
      </c>
      <c r="R15" s="27">
        <v>790</v>
      </c>
      <c r="S15" s="27">
        <v>784</v>
      </c>
      <c r="T15" s="33">
        <v>806</v>
      </c>
    </row>
    <row r="16" spans="1:20" s="20" customFormat="1" ht="7.5" customHeight="1">
      <c r="A16" s="32" t="s">
        <v>129</v>
      </c>
      <c r="B16" s="31">
        <v>14</v>
      </c>
      <c r="C16" s="27">
        <v>952</v>
      </c>
      <c r="D16" s="27">
        <v>373</v>
      </c>
      <c r="E16" s="27">
        <v>742</v>
      </c>
      <c r="F16" s="27">
        <v>546</v>
      </c>
      <c r="G16" s="27">
        <v>175</v>
      </c>
      <c r="H16" s="27">
        <v>264</v>
      </c>
      <c r="I16" s="27">
        <v>540</v>
      </c>
      <c r="J16" s="27">
        <v>364</v>
      </c>
      <c r="K16" s="27">
        <v>690</v>
      </c>
      <c r="L16" s="27">
        <v>648</v>
      </c>
      <c r="M16" s="27">
        <v>235</v>
      </c>
      <c r="N16" s="47">
        <v>297</v>
      </c>
      <c r="O16" s="27">
        <v>208</v>
      </c>
      <c r="P16" s="27">
        <v>230</v>
      </c>
      <c r="Q16" s="27">
        <v>217</v>
      </c>
      <c r="R16" s="27">
        <v>226</v>
      </c>
      <c r="S16" s="27">
        <v>230</v>
      </c>
      <c r="T16" s="33">
        <v>214</v>
      </c>
    </row>
    <row r="17" spans="1:28" ht="7.5" customHeight="1">
      <c r="A17" s="18" t="s">
        <v>130</v>
      </c>
      <c r="B17" s="26">
        <v>15</v>
      </c>
      <c r="C17" s="27">
        <v>429</v>
      </c>
      <c r="D17" s="27">
        <v>782</v>
      </c>
      <c r="E17" s="27">
        <v>248</v>
      </c>
      <c r="F17" s="27">
        <v>306</v>
      </c>
      <c r="G17" s="27">
        <v>548</v>
      </c>
      <c r="H17" s="27">
        <v>434</v>
      </c>
      <c r="I17" s="27">
        <v>650</v>
      </c>
      <c r="J17" s="27">
        <v>777</v>
      </c>
      <c r="K17" s="27">
        <v>723</v>
      </c>
      <c r="L17" s="27">
        <v>304</v>
      </c>
      <c r="M17" s="27">
        <v>557</v>
      </c>
      <c r="N17" s="46">
        <v>521</v>
      </c>
      <c r="O17" s="27">
        <v>566</v>
      </c>
      <c r="P17" s="27">
        <v>538</v>
      </c>
      <c r="Q17" s="27">
        <v>576</v>
      </c>
      <c r="R17" s="27">
        <v>577</v>
      </c>
      <c r="S17" s="27">
        <v>569</v>
      </c>
      <c r="T17" s="28">
        <v>584</v>
      </c>
      <c r="AB17" s="21">
        <f>VLOOKUP(3,B3:D12,2)</f>
        <v>456</v>
      </c>
    </row>
    <row r="18" spans="1:20" ht="7.5" customHeight="1">
      <c r="A18" s="32" t="s">
        <v>131</v>
      </c>
      <c r="B18" s="31">
        <v>16</v>
      </c>
      <c r="C18" s="27">
        <v>654</v>
      </c>
      <c r="D18" s="27">
        <v>571</v>
      </c>
      <c r="E18" s="27">
        <v>329</v>
      </c>
      <c r="F18" s="27">
        <v>118</v>
      </c>
      <c r="G18" s="27">
        <v>366</v>
      </c>
      <c r="H18" s="27">
        <v>329</v>
      </c>
      <c r="I18" s="27">
        <v>685</v>
      </c>
      <c r="J18" s="27">
        <v>660</v>
      </c>
      <c r="K18" s="27">
        <v>763</v>
      </c>
      <c r="L18" s="27">
        <v>467</v>
      </c>
      <c r="M18" s="27">
        <v>440</v>
      </c>
      <c r="N18" s="47">
        <v>415</v>
      </c>
      <c r="O18" s="27">
        <v>422</v>
      </c>
      <c r="P18" s="27">
        <v>400</v>
      </c>
      <c r="Q18" s="27">
        <v>438</v>
      </c>
      <c r="R18" s="27">
        <v>439</v>
      </c>
      <c r="S18" s="27">
        <v>431</v>
      </c>
      <c r="T18" s="33">
        <v>446</v>
      </c>
    </row>
    <row r="19" spans="1:20" ht="7.5" customHeight="1">
      <c r="A19" s="32" t="s">
        <v>132</v>
      </c>
      <c r="B19" s="31">
        <v>17</v>
      </c>
      <c r="C19" s="27">
        <v>791</v>
      </c>
      <c r="D19" s="27">
        <v>461</v>
      </c>
      <c r="E19" s="27">
        <v>429</v>
      </c>
      <c r="F19" s="27">
        <v>187</v>
      </c>
      <c r="G19" s="27">
        <v>254</v>
      </c>
      <c r="H19" s="27">
        <v>356</v>
      </c>
      <c r="I19" s="27">
        <v>724</v>
      </c>
      <c r="J19" s="27">
        <v>687</v>
      </c>
      <c r="K19" s="27">
        <v>831</v>
      </c>
      <c r="L19" s="27">
        <v>563</v>
      </c>
      <c r="M19" s="27">
        <v>467</v>
      </c>
      <c r="N19" s="47">
        <v>442</v>
      </c>
      <c r="O19" s="27">
        <v>430</v>
      </c>
      <c r="P19" s="27">
        <v>416</v>
      </c>
      <c r="Q19" s="27">
        <v>447</v>
      </c>
      <c r="R19" s="27">
        <v>455</v>
      </c>
      <c r="S19" s="27">
        <v>447</v>
      </c>
      <c r="T19" s="33">
        <v>454</v>
      </c>
    </row>
    <row r="20" spans="1:20" ht="7.5" customHeight="1">
      <c r="A20" s="32" t="s">
        <v>133</v>
      </c>
      <c r="B20" s="31">
        <v>18</v>
      </c>
      <c r="C20" s="27">
        <v>587</v>
      </c>
      <c r="D20" s="27">
        <v>605</v>
      </c>
      <c r="E20" s="27">
        <v>493</v>
      </c>
      <c r="F20" s="27">
        <v>390</v>
      </c>
      <c r="G20" s="27">
        <v>359</v>
      </c>
      <c r="H20" s="27">
        <v>111</v>
      </c>
      <c r="I20" s="27">
        <v>404</v>
      </c>
      <c r="J20" s="27">
        <v>443</v>
      </c>
      <c r="K20" s="27">
        <v>511</v>
      </c>
      <c r="L20" s="27">
        <v>283</v>
      </c>
      <c r="M20" s="27">
        <v>223</v>
      </c>
      <c r="N20" s="47">
        <v>161</v>
      </c>
      <c r="O20" s="27">
        <v>217</v>
      </c>
      <c r="P20" s="27">
        <v>189</v>
      </c>
      <c r="Q20" s="27">
        <v>227</v>
      </c>
      <c r="R20" s="27">
        <v>228</v>
      </c>
      <c r="S20" s="27">
        <v>220</v>
      </c>
      <c r="T20" s="33">
        <v>235</v>
      </c>
    </row>
    <row r="21" spans="1:20" ht="7.5" customHeight="1">
      <c r="A21" s="18" t="s">
        <v>134</v>
      </c>
      <c r="B21" s="26">
        <v>19</v>
      </c>
      <c r="C21" s="27">
        <v>508</v>
      </c>
      <c r="D21" s="27">
        <v>698</v>
      </c>
      <c r="E21" s="27">
        <v>241</v>
      </c>
      <c r="F21" s="27">
        <v>222</v>
      </c>
      <c r="G21" s="27">
        <v>464</v>
      </c>
      <c r="H21" s="27">
        <v>348</v>
      </c>
      <c r="I21" s="27">
        <v>613</v>
      </c>
      <c r="J21" s="27">
        <v>693</v>
      </c>
      <c r="K21" s="27">
        <v>690</v>
      </c>
      <c r="L21" s="27">
        <v>326</v>
      </c>
      <c r="M21" s="27">
        <v>473</v>
      </c>
      <c r="N21" s="46">
        <v>433</v>
      </c>
      <c r="O21" s="27">
        <v>463</v>
      </c>
      <c r="P21" s="27">
        <v>435</v>
      </c>
      <c r="Q21" s="27">
        <v>473</v>
      </c>
      <c r="R21" s="27">
        <v>474</v>
      </c>
      <c r="S21" s="27">
        <v>466</v>
      </c>
      <c r="T21" s="28">
        <v>481</v>
      </c>
    </row>
    <row r="22" spans="1:20" s="20" customFormat="1" ht="7.5" customHeight="1">
      <c r="A22" s="32" t="s">
        <v>135</v>
      </c>
      <c r="B22" s="31">
        <v>20</v>
      </c>
      <c r="C22" s="27">
        <v>50</v>
      </c>
      <c r="D22" s="27">
        <v>1177</v>
      </c>
      <c r="E22" s="27">
        <v>439</v>
      </c>
      <c r="F22" s="27">
        <v>679</v>
      </c>
      <c r="G22" s="27">
        <v>985</v>
      </c>
      <c r="H22" s="27">
        <v>734</v>
      </c>
      <c r="I22" s="27">
        <v>744</v>
      </c>
      <c r="J22" s="27">
        <v>1004</v>
      </c>
      <c r="K22" s="27">
        <v>804</v>
      </c>
      <c r="L22" s="27">
        <v>346</v>
      </c>
      <c r="M22" s="27">
        <v>823</v>
      </c>
      <c r="N22" s="47">
        <v>755</v>
      </c>
      <c r="O22" s="27">
        <v>825</v>
      </c>
      <c r="P22" s="27">
        <v>795</v>
      </c>
      <c r="Q22" s="27">
        <v>826</v>
      </c>
      <c r="R22" s="27">
        <v>820</v>
      </c>
      <c r="S22" s="27">
        <v>814</v>
      </c>
      <c r="T22" s="28">
        <v>836</v>
      </c>
    </row>
    <row r="23" spans="1:20" ht="7.5" customHeight="1">
      <c r="A23" s="32" t="s">
        <v>136</v>
      </c>
      <c r="B23" s="31">
        <v>21</v>
      </c>
      <c r="C23" s="27">
        <v>517</v>
      </c>
      <c r="D23" s="27">
        <v>829</v>
      </c>
      <c r="E23" s="27">
        <v>647</v>
      </c>
      <c r="F23" s="27">
        <v>604</v>
      </c>
      <c r="G23" s="27">
        <v>583</v>
      </c>
      <c r="H23" s="27">
        <v>299</v>
      </c>
      <c r="I23" s="27">
        <v>199</v>
      </c>
      <c r="J23" s="27">
        <v>476</v>
      </c>
      <c r="K23" s="27">
        <v>277</v>
      </c>
      <c r="L23" s="27">
        <v>197</v>
      </c>
      <c r="M23" s="27">
        <v>314</v>
      </c>
      <c r="N23" s="47">
        <v>267</v>
      </c>
      <c r="O23" s="27">
        <v>322</v>
      </c>
      <c r="P23" s="27">
        <v>300</v>
      </c>
      <c r="Q23" s="27">
        <v>318</v>
      </c>
      <c r="R23" s="27">
        <v>309</v>
      </c>
      <c r="S23" s="27">
        <v>304</v>
      </c>
      <c r="T23" s="33">
        <v>323</v>
      </c>
    </row>
    <row r="24" spans="1:20" ht="7.5" customHeight="1">
      <c r="A24" s="18" t="s">
        <v>137</v>
      </c>
      <c r="B24" s="26">
        <v>22</v>
      </c>
      <c r="C24" s="27">
        <v>1045</v>
      </c>
      <c r="D24" s="27">
        <v>147</v>
      </c>
      <c r="E24" s="27">
        <v>779</v>
      </c>
      <c r="F24" s="27">
        <v>540</v>
      </c>
      <c r="G24" s="27">
        <v>99</v>
      </c>
      <c r="H24" s="27">
        <v>383</v>
      </c>
      <c r="I24" s="27">
        <v>737</v>
      </c>
      <c r="J24" s="27">
        <v>590</v>
      </c>
      <c r="K24" s="27">
        <v>887</v>
      </c>
      <c r="L24" s="27">
        <v>741</v>
      </c>
      <c r="M24" s="27">
        <v>432</v>
      </c>
      <c r="N24" s="46">
        <v>457</v>
      </c>
      <c r="O24" s="27">
        <v>402</v>
      </c>
      <c r="P24" s="27">
        <v>416</v>
      </c>
      <c r="Q24" s="27">
        <v>419</v>
      </c>
      <c r="R24" s="27">
        <v>428</v>
      </c>
      <c r="S24" s="27">
        <v>424</v>
      </c>
      <c r="T24" s="28">
        <v>418</v>
      </c>
    </row>
    <row r="25" spans="1:20" ht="7.5" customHeight="1">
      <c r="A25" s="18" t="s">
        <v>138</v>
      </c>
      <c r="B25" s="26">
        <v>23</v>
      </c>
      <c r="C25" s="27">
        <v>577</v>
      </c>
      <c r="D25" s="27">
        <v>634</v>
      </c>
      <c r="E25" s="27">
        <v>388</v>
      </c>
      <c r="F25" s="27">
        <v>292</v>
      </c>
      <c r="G25" s="27">
        <v>400</v>
      </c>
      <c r="H25" s="27">
        <v>227</v>
      </c>
      <c r="I25" s="27">
        <v>511</v>
      </c>
      <c r="J25" s="27">
        <v>569</v>
      </c>
      <c r="K25" s="27">
        <v>589</v>
      </c>
      <c r="L25" s="27">
        <v>292</v>
      </c>
      <c r="M25" s="27">
        <v>349</v>
      </c>
      <c r="N25" s="46">
        <v>284</v>
      </c>
      <c r="O25" s="27">
        <v>324</v>
      </c>
      <c r="P25" s="27">
        <v>296</v>
      </c>
      <c r="Q25" s="27">
        <v>334</v>
      </c>
      <c r="R25" s="27">
        <v>335</v>
      </c>
      <c r="S25" s="27">
        <v>327</v>
      </c>
      <c r="T25" s="28">
        <v>342</v>
      </c>
    </row>
    <row r="26" spans="1:20" ht="7.5" customHeight="1">
      <c r="A26" s="32" t="s">
        <v>139</v>
      </c>
      <c r="B26" s="31">
        <v>24</v>
      </c>
      <c r="C26" s="27">
        <v>569</v>
      </c>
      <c r="D26" s="27">
        <v>661</v>
      </c>
      <c r="E26" s="27">
        <v>244</v>
      </c>
      <c r="F26" s="27">
        <v>120</v>
      </c>
      <c r="G26" s="27">
        <v>451</v>
      </c>
      <c r="H26" s="27">
        <v>360</v>
      </c>
      <c r="I26" s="27">
        <v>695</v>
      </c>
      <c r="J26" s="27">
        <v>705</v>
      </c>
      <c r="K26" s="27">
        <v>773</v>
      </c>
      <c r="L26" s="27">
        <v>428</v>
      </c>
      <c r="M26" s="27">
        <v>485</v>
      </c>
      <c r="N26" s="47">
        <v>446</v>
      </c>
      <c r="O26" s="27">
        <v>472</v>
      </c>
      <c r="P26" s="27">
        <v>444</v>
      </c>
      <c r="Q26" s="27">
        <v>482</v>
      </c>
      <c r="R26" s="27">
        <v>483</v>
      </c>
      <c r="S26" s="27">
        <v>475</v>
      </c>
      <c r="T26" s="33">
        <v>490</v>
      </c>
    </row>
    <row r="27" spans="1:20" ht="7.5" customHeight="1">
      <c r="A27" s="32" t="s">
        <v>140</v>
      </c>
      <c r="B27" s="31">
        <v>25</v>
      </c>
      <c r="C27" s="27">
        <v>575</v>
      </c>
      <c r="D27" s="27">
        <v>923</v>
      </c>
      <c r="E27" s="27">
        <v>719</v>
      </c>
      <c r="F27" s="27">
        <v>684</v>
      </c>
      <c r="G27" s="27">
        <v>677</v>
      </c>
      <c r="H27" s="27">
        <v>393</v>
      </c>
      <c r="I27" s="27">
        <v>199</v>
      </c>
      <c r="J27" s="27">
        <v>510</v>
      </c>
      <c r="K27" s="27">
        <v>227</v>
      </c>
      <c r="L27" s="27">
        <v>255</v>
      </c>
      <c r="M27" s="27">
        <v>387</v>
      </c>
      <c r="N27" s="47">
        <v>345</v>
      </c>
      <c r="O27" s="27">
        <v>404</v>
      </c>
      <c r="P27" s="27">
        <v>386</v>
      </c>
      <c r="Q27" s="27">
        <v>398</v>
      </c>
      <c r="R27" s="27">
        <v>389</v>
      </c>
      <c r="S27" s="27">
        <v>384</v>
      </c>
      <c r="T27" s="33">
        <v>403</v>
      </c>
    </row>
    <row r="28" spans="1:20" ht="7.5" customHeight="1">
      <c r="A28" s="32" t="s">
        <v>141</v>
      </c>
      <c r="B28" s="31">
        <v>26</v>
      </c>
      <c r="C28" s="27">
        <v>220</v>
      </c>
      <c r="D28" s="27">
        <v>972</v>
      </c>
      <c r="E28" s="27">
        <v>456</v>
      </c>
      <c r="F28" s="27">
        <v>586</v>
      </c>
      <c r="G28" s="27">
        <v>726</v>
      </c>
      <c r="H28" s="27">
        <v>478</v>
      </c>
      <c r="I28" s="27">
        <v>496</v>
      </c>
      <c r="J28" s="27">
        <v>773</v>
      </c>
      <c r="K28" s="27">
        <v>582</v>
      </c>
      <c r="L28" s="27">
        <v>100</v>
      </c>
      <c r="M28" s="27">
        <v>575</v>
      </c>
      <c r="N28" s="47">
        <v>503</v>
      </c>
      <c r="O28" s="27">
        <v>580</v>
      </c>
      <c r="P28" s="27">
        <v>550</v>
      </c>
      <c r="Q28" s="27">
        <v>581</v>
      </c>
      <c r="R28" s="27">
        <v>575</v>
      </c>
      <c r="S28" s="27">
        <v>569</v>
      </c>
      <c r="T28" s="33">
        <v>591</v>
      </c>
    </row>
    <row r="29" spans="1:20" ht="7.5" customHeight="1">
      <c r="A29" s="18" t="s">
        <v>142</v>
      </c>
      <c r="B29" s="26">
        <v>27</v>
      </c>
      <c r="C29" s="27">
        <v>847</v>
      </c>
      <c r="D29" s="27">
        <v>494</v>
      </c>
      <c r="E29" s="27">
        <v>702</v>
      </c>
      <c r="F29" s="27">
        <v>548</v>
      </c>
      <c r="G29" s="27">
        <v>261</v>
      </c>
      <c r="H29" s="27">
        <v>149</v>
      </c>
      <c r="I29" s="27">
        <v>387</v>
      </c>
      <c r="J29" s="27">
        <v>275</v>
      </c>
      <c r="K29" s="27">
        <v>537</v>
      </c>
      <c r="L29" s="27">
        <v>543</v>
      </c>
      <c r="M29" s="27">
        <v>82</v>
      </c>
      <c r="N29" s="46">
        <v>156</v>
      </c>
      <c r="O29" s="27">
        <v>87</v>
      </c>
      <c r="P29" s="27">
        <v>109</v>
      </c>
      <c r="Q29" s="27">
        <v>96</v>
      </c>
      <c r="R29" s="27">
        <v>105</v>
      </c>
      <c r="S29" s="27">
        <v>109</v>
      </c>
      <c r="T29" s="28">
        <v>93</v>
      </c>
    </row>
    <row r="30" spans="1:20" ht="7.5" customHeight="1">
      <c r="A30" s="18" t="s">
        <v>143</v>
      </c>
      <c r="B30" s="26">
        <v>28</v>
      </c>
      <c r="C30" s="27">
        <v>770</v>
      </c>
      <c r="D30" s="27">
        <v>512</v>
      </c>
      <c r="E30" s="27">
        <v>625</v>
      </c>
      <c r="F30" s="27">
        <v>471</v>
      </c>
      <c r="G30" s="27">
        <v>266</v>
      </c>
      <c r="H30" s="27">
        <v>72</v>
      </c>
      <c r="I30" s="27">
        <v>392</v>
      </c>
      <c r="J30" s="27">
        <v>307</v>
      </c>
      <c r="K30" s="27">
        <v>542</v>
      </c>
      <c r="L30" s="27">
        <v>466</v>
      </c>
      <c r="M30" s="27">
        <v>87</v>
      </c>
      <c r="N30" s="46">
        <v>102</v>
      </c>
      <c r="O30" s="27">
        <v>71</v>
      </c>
      <c r="P30" s="27">
        <v>61</v>
      </c>
      <c r="Q30" s="27">
        <v>88</v>
      </c>
      <c r="R30" s="27">
        <v>97</v>
      </c>
      <c r="S30" s="27">
        <v>89</v>
      </c>
      <c r="T30" s="28">
        <v>95</v>
      </c>
    </row>
    <row r="31" spans="1:20" s="20" customFormat="1" ht="7.5" customHeight="1">
      <c r="A31" s="32" t="s">
        <v>101</v>
      </c>
      <c r="B31" s="31">
        <v>29</v>
      </c>
      <c r="C31" s="27">
        <v>1192</v>
      </c>
      <c r="D31" s="27">
        <v>50</v>
      </c>
      <c r="E31" s="27">
        <v>890</v>
      </c>
      <c r="F31" s="27">
        <v>648</v>
      </c>
      <c r="G31" s="27">
        <v>246</v>
      </c>
      <c r="H31" s="27">
        <v>530</v>
      </c>
      <c r="I31" s="27">
        <v>884</v>
      </c>
      <c r="J31" s="27">
        <v>637</v>
      </c>
      <c r="K31" s="27">
        <v>1034</v>
      </c>
      <c r="L31" s="27">
        <v>888</v>
      </c>
      <c r="M31" s="27">
        <v>579</v>
      </c>
      <c r="N31" s="47">
        <v>614</v>
      </c>
      <c r="O31" s="27">
        <v>535</v>
      </c>
      <c r="P31" s="27">
        <v>536</v>
      </c>
      <c r="Q31" s="27">
        <v>552</v>
      </c>
      <c r="R31" s="27">
        <v>561</v>
      </c>
      <c r="S31" s="27">
        <v>557</v>
      </c>
      <c r="T31" s="33">
        <v>551</v>
      </c>
    </row>
    <row r="32" spans="1:20" s="20" customFormat="1" ht="7.5" customHeight="1">
      <c r="A32" s="32" t="s">
        <v>144</v>
      </c>
      <c r="B32" s="31">
        <v>30</v>
      </c>
      <c r="C32" s="27">
        <v>116</v>
      </c>
      <c r="D32" s="27">
        <v>1082</v>
      </c>
      <c r="E32" s="27">
        <v>300</v>
      </c>
      <c r="F32" s="27">
        <v>542</v>
      </c>
      <c r="G32" s="27">
        <v>845</v>
      </c>
      <c r="H32" s="27">
        <v>629</v>
      </c>
      <c r="I32" s="27">
        <v>652</v>
      </c>
      <c r="J32" s="27">
        <v>929</v>
      </c>
      <c r="K32" s="27">
        <v>738</v>
      </c>
      <c r="L32" s="27">
        <v>256</v>
      </c>
      <c r="M32" s="27">
        <v>731</v>
      </c>
      <c r="N32" s="47">
        <v>659</v>
      </c>
      <c r="O32" s="27">
        <v>720</v>
      </c>
      <c r="P32" s="27">
        <v>690</v>
      </c>
      <c r="Q32" s="27">
        <v>721</v>
      </c>
      <c r="R32" s="27">
        <v>715</v>
      </c>
      <c r="S32" s="27">
        <v>709</v>
      </c>
      <c r="T32" s="33">
        <v>731</v>
      </c>
    </row>
    <row r="33" spans="1:20" ht="7.5" customHeight="1">
      <c r="A33" s="32" t="s">
        <v>102</v>
      </c>
      <c r="B33" s="31">
        <v>31</v>
      </c>
      <c r="C33" s="27">
        <v>404</v>
      </c>
      <c r="D33" s="27">
        <v>890</v>
      </c>
      <c r="E33" s="27">
        <v>50</v>
      </c>
      <c r="F33" s="27">
        <v>242</v>
      </c>
      <c r="G33" s="27">
        <v>680</v>
      </c>
      <c r="H33" s="27">
        <v>564</v>
      </c>
      <c r="I33" s="27">
        <v>846</v>
      </c>
      <c r="J33" s="27">
        <v>909</v>
      </c>
      <c r="K33" s="27">
        <v>924</v>
      </c>
      <c r="L33" s="27">
        <v>504</v>
      </c>
      <c r="M33" s="27">
        <v>689</v>
      </c>
      <c r="N33" s="47">
        <v>650</v>
      </c>
      <c r="O33" s="27">
        <v>692</v>
      </c>
      <c r="P33" s="27">
        <v>664</v>
      </c>
      <c r="Q33" s="27">
        <v>702</v>
      </c>
      <c r="R33" s="27">
        <v>703</v>
      </c>
      <c r="S33" s="27">
        <v>695</v>
      </c>
      <c r="T33" s="33">
        <v>710</v>
      </c>
    </row>
    <row r="34" spans="1:20" ht="7.5" customHeight="1">
      <c r="A34" s="18" t="s">
        <v>145</v>
      </c>
      <c r="B34" s="26">
        <v>32</v>
      </c>
      <c r="C34" s="27">
        <v>481</v>
      </c>
      <c r="D34" s="27">
        <v>837</v>
      </c>
      <c r="E34" s="27">
        <v>77</v>
      </c>
      <c r="F34" s="27">
        <v>213</v>
      </c>
      <c r="G34" s="27">
        <v>630</v>
      </c>
      <c r="H34" s="27">
        <v>567</v>
      </c>
      <c r="I34" s="27">
        <v>891</v>
      </c>
      <c r="J34" s="27">
        <v>912</v>
      </c>
      <c r="K34" s="27">
        <v>968</v>
      </c>
      <c r="L34" s="27">
        <v>581</v>
      </c>
      <c r="M34" s="27">
        <v>692</v>
      </c>
      <c r="N34" s="46">
        <v>654</v>
      </c>
      <c r="O34" s="27">
        <v>681</v>
      </c>
      <c r="P34" s="27">
        <v>653</v>
      </c>
      <c r="Q34" s="27">
        <v>691</v>
      </c>
      <c r="R34" s="27">
        <v>692</v>
      </c>
      <c r="S34" s="27">
        <v>684</v>
      </c>
      <c r="T34" s="28">
        <v>699</v>
      </c>
    </row>
    <row r="35" spans="1:20" ht="7.5" customHeight="1">
      <c r="A35" s="32" t="s">
        <v>103</v>
      </c>
      <c r="B35" s="31">
        <v>33</v>
      </c>
      <c r="C35" s="27">
        <v>646</v>
      </c>
      <c r="D35" s="27">
        <v>648</v>
      </c>
      <c r="E35" s="27">
        <v>242</v>
      </c>
      <c r="F35" s="27">
        <v>50</v>
      </c>
      <c r="G35" s="27">
        <v>441</v>
      </c>
      <c r="H35" s="27">
        <v>447</v>
      </c>
      <c r="I35" s="27">
        <v>803</v>
      </c>
      <c r="J35" s="27">
        <v>778</v>
      </c>
      <c r="K35" s="27">
        <v>811</v>
      </c>
      <c r="L35" s="27">
        <v>548</v>
      </c>
      <c r="M35" s="27">
        <v>558</v>
      </c>
      <c r="N35" s="47">
        <v>533</v>
      </c>
      <c r="O35" s="27">
        <v>560</v>
      </c>
      <c r="P35" s="27">
        <v>517</v>
      </c>
      <c r="Q35" s="27">
        <v>555</v>
      </c>
      <c r="R35" s="27">
        <v>556</v>
      </c>
      <c r="S35" s="27">
        <v>548</v>
      </c>
      <c r="T35" s="33">
        <v>563</v>
      </c>
    </row>
    <row r="36" spans="1:20" s="20" customFormat="1" ht="7.5" customHeight="1">
      <c r="A36" s="32" t="s">
        <v>146</v>
      </c>
      <c r="B36" s="31">
        <v>34</v>
      </c>
      <c r="C36" s="27">
        <v>156</v>
      </c>
      <c r="D36" s="27">
        <v>1044</v>
      </c>
      <c r="E36" s="27">
        <v>248</v>
      </c>
      <c r="F36" s="27">
        <v>490</v>
      </c>
      <c r="G36" s="27">
        <v>810</v>
      </c>
      <c r="H36" s="27">
        <v>681</v>
      </c>
      <c r="I36" s="27">
        <v>691</v>
      </c>
      <c r="J36" s="27">
        <v>981</v>
      </c>
      <c r="K36" s="27">
        <v>790</v>
      </c>
      <c r="L36" s="27">
        <v>308</v>
      </c>
      <c r="M36" s="27">
        <v>783</v>
      </c>
      <c r="N36" s="47">
        <v>693</v>
      </c>
      <c r="O36" s="27">
        <v>772</v>
      </c>
      <c r="P36" s="27">
        <v>742</v>
      </c>
      <c r="Q36" s="27">
        <v>773</v>
      </c>
      <c r="R36" s="27">
        <v>767</v>
      </c>
      <c r="S36" s="27">
        <v>761</v>
      </c>
      <c r="T36" s="33">
        <v>783</v>
      </c>
    </row>
    <row r="37" spans="1:20" ht="7.5" customHeight="1">
      <c r="A37" s="32" t="s">
        <v>104</v>
      </c>
      <c r="B37" s="31">
        <v>35</v>
      </c>
      <c r="C37" s="27">
        <v>946</v>
      </c>
      <c r="D37" s="27">
        <v>246</v>
      </c>
      <c r="E37" s="27">
        <v>680</v>
      </c>
      <c r="F37" s="27">
        <v>441</v>
      </c>
      <c r="G37" s="27">
        <v>50</v>
      </c>
      <c r="H37" s="27">
        <v>284</v>
      </c>
      <c r="I37" s="27">
        <v>648</v>
      </c>
      <c r="J37" s="27">
        <v>526</v>
      </c>
      <c r="K37" s="27">
        <v>798</v>
      </c>
      <c r="L37" s="27">
        <v>642</v>
      </c>
      <c r="M37" s="27">
        <v>343</v>
      </c>
      <c r="N37" s="47">
        <v>368</v>
      </c>
      <c r="O37" s="27">
        <v>324</v>
      </c>
      <c r="P37" s="27">
        <v>325</v>
      </c>
      <c r="Q37" s="27">
        <v>341</v>
      </c>
      <c r="R37" s="27">
        <v>350</v>
      </c>
      <c r="S37" s="27">
        <v>346</v>
      </c>
      <c r="T37" s="33">
        <v>340</v>
      </c>
    </row>
    <row r="38" spans="1:20" ht="7.5" customHeight="1">
      <c r="A38" s="18" t="s">
        <v>147</v>
      </c>
      <c r="B38" s="26">
        <v>36</v>
      </c>
      <c r="C38" s="27">
        <v>628</v>
      </c>
      <c r="D38" s="27">
        <v>565</v>
      </c>
      <c r="E38" s="27">
        <v>428</v>
      </c>
      <c r="F38" s="27">
        <v>325</v>
      </c>
      <c r="G38" s="27">
        <v>319</v>
      </c>
      <c r="H38" s="27">
        <v>136</v>
      </c>
      <c r="I38" s="27">
        <v>469</v>
      </c>
      <c r="J38" s="27">
        <v>481</v>
      </c>
      <c r="K38" s="27">
        <v>576</v>
      </c>
      <c r="L38" s="27">
        <v>325</v>
      </c>
      <c r="M38" s="27">
        <v>261</v>
      </c>
      <c r="N38" s="46">
        <v>219</v>
      </c>
      <c r="O38" s="27">
        <v>246</v>
      </c>
      <c r="P38" s="27">
        <v>218</v>
      </c>
      <c r="Q38" s="27">
        <v>256</v>
      </c>
      <c r="R38" s="27">
        <v>257</v>
      </c>
      <c r="S38" s="27">
        <v>249</v>
      </c>
      <c r="T38" s="28">
        <v>264</v>
      </c>
    </row>
    <row r="39" spans="1:20" ht="7.5" customHeight="1">
      <c r="A39" s="32" t="s">
        <v>148</v>
      </c>
      <c r="B39" s="31">
        <v>37</v>
      </c>
      <c r="C39" s="27">
        <v>737</v>
      </c>
      <c r="D39" s="27">
        <v>455</v>
      </c>
      <c r="E39" s="27">
        <v>512</v>
      </c>
      <c r="F39" s="27">
        <v>333</v>
      </c>
      <c r="G39" s="27">
        <v>209</v>
      </c>
      <c r="H39" s="27">
        <v>114</v>
      </c>
      <c r="I39" s="27">
        <v>488</v>
      </c>
      <c r="J39" s="27">
        <v>445</v>
      </c>
      <c r="K39" s="27">
        <v>638</v>
      </c>
      <c r="L39" s="27">
        <v>433</v>
      </c>
      <c r="M39" s="27">
        <v>225</v>
      </c>
      <c r="N39" s="47">
        <v>200</v>
      </c>
      <c r="O39" s="27">
        <v>209</v>
      </c>
      <c r="P39" s="27">
        <v>195</v>
      </c>
      <c r="Q39" s="27">
        <v>226</v>
      </c>
      <c r="R39" s="27">
        <v>234</v>
      </c>
      <c r="S39" s="27">
        <v>226</v>
      </c>
      <c r="T39" s="33">
        <v>233</v>
      </c>
    </row>
    <row r="40" spans="1:20" ht="7.5" customHeight="1">
      <c r="A40" s="32" t="s">
        <v>149</v>
      </c>
      <c r="B40" s="31">
        <v>38</v>
      </c>
      <c r="C40" s="27">
        <v>276</v>
      </c>
      <c r="D40" s="27">
        <v>993</v>
      </c>
      <c r="E40" s="27">
        <v>553</v>
      </c>
      <c r="F40" s="27">
        <v>653</v>
      </c>
      <c r="G40" s="27">
        <v>747</v>
      </c>
      <c r="H40" s="27">
        <v>499</v>
      </c>
      <c r="I40" s="27">
        <v>490</v>
      </c>
      <c r="J40" s="27">
        <v>767</v>
      </c>
      <c r="K40" s="27">
        <v>503</v>
      </c>
      <c r="L40" s="27">
        <v>105</v>
      </c>
      <c r="M40" s="27">
        <v>569</v>
      </c>
      <c r="N40" s="47">
        <v>512</v>
      </c>
      <c r="O40" s="27">
        <v>576</v>
      </c>
      <c r="P40" s="27">
        <v>554</v>
      </c>
      <c r="Q40" s="27">
        <v>577</v>
      </c>
      <c r="R40" s="27">
        <v>571</v>
      </c>
      <c r="S40" s="27">
        <v>565</v>
      </c>
      <c r="T40" s="33">
        <v>587</v>
      </c>
    </row>
    <row r="41" spans="1:20" ht="7.5" customHeight="1">
      <c r="A41" s="18" t="s">
        <v>150</v>
      </c>
      <c r="B41" s="26">
        <v>39</v>
      </c>
      <c r="C41" s="27">
        <v>510</v>
      </c>
      <c r="D41" s="27">
        <v>877</v>
      </c>
      <c r="E41" s="27">
        <v>654</v>
      </c>
      <c r="F41" s="27">
        <v>604</v>
      </c>
      <c r="G41" s="27">
        <v>631</v>
      </c>
      <c r="H41" s="27">
        <v>347</v>
      </c>
      <c r="I41" s="27">
        <v>245</v>
      </c>
      <c r="J41" s="27">
        <v>524</v>
      </c>
      <c r="K41" s="27">
        <v>273</v>
      </c>
      <c r="L41" s="27">
        <v>188</v>
      </c>
      <c r="M41" s="27">
        <v>362</v>
      </c>
      <c r="N41" s="46">
        <v>342</v>
      </c>
      <c r="O41" s="27">
        <v>412</v>
      </c>
      <c r="P41" s="27">
        <v>390</v>
      </c>
      <c r="Q41" s="27">
        <v>413</v>
      </c>
      <c r="R41" s="27">
        <v>407</v>
      </c>
      <c r="S41" s="27">
        <v>401</v>
      </c>
      <c r="T41" s="28">
        <v>421</v>
      </c>
    </row>
    <row r="42" spans="1:20" ht="7.5" customHeight="1">
      <c r="A42" s="18" t="s">
        <v>151</v>
      </c>
      <c r="B42" s="26">
        <v>40</v>
      </c>
      <c r="C42" s="27">
        <v>595</v>
      </c>
      <c r="D42" s="27">
        <v>778</v>
      </c>
      <c r="E42" s="27">
        <v>191</v>
      </c>
      <c r="F42" s="27">
        <v>130</v>
      </c>
      <c r="G42" s="27">
        <v>571</v>
      </c>
      <c r="H42" s="27">
        <v>561</v>
      </c>
      <c r="I42" s="27">
        <v>896</v>
      </c>
      <c r="J42" s="27">
        <v>906</v>
      </c>
      <c r="K42" s="27">
        <v>974</v>
      </c>
      <c r="L42" s="27">
        <v>639</v>
      </c>
      <c r="M42" s="27">
        <v>686</v>
      </c>
      <c r="N42" s="46">
        <v>642</v>
      </c>
      <c r="O42" s="27">
        <v>662</v>
      </c>
      <c r="P42" s="27">
        <v>640</v>
      </c>
      <c r="Q42" s="27">
        <v>678</v>
      </c>
      <c r="R42" s="27">
        <v>679</v>
      </c>
      <c r="S42" s="27">
        <v>671</v>
      </c>
      <c r="T42" s="28">
        <v>686</v>
      </c>
    </row>
    <row r="43" spans="1:20" s="20" customFormat="1" ht="7.5" customHeight="1">
      <c r="A43" s="32" t="s">
        <v>152</v>
      </c>
      <c r="B43" s="31">
        <v>41</v>
      </c>
      <c r="C43" s="27">
        <v>693</v>
      </c>
      <c r="D43" s="27">
        <v>501</v>
      </c>
      <c r="E43" s="27">
        <v>524</v>
      </c>
      <c r="F43" s="27">
        <v>391</v>
      </c>
      <c r="G43" s="27">
        <v>255</v>
      </c>
      <c r="H43" s="27">
        <v>346</v>
      </c>
      <c r="I43" s="27">
        <v>327</v>
      </c>
      <c r="J43" s="27">
        <v>408</v>
      </c>
      <c r="K43" s="27">
        <v>580</v>
      </c>
      <c r="L43" s="27">
        <v>389</v>
      </c>
      <c r="M43" s="27">
        <v>180</v>
      </c>
      <c r="N43" s="47">
        <v>142</v>
      </c>
      <c r="O43" s="27">
        <v>168</v>
      </c>
      <c r="P43" s="27">
        <v>140</v>
      </c>
      <c r="Q43" s="27">
        <v>178</v>
      </c>
      <c r="R43" s="27">
        <v>179</v>
      </c>
      <c r="S43" s="27">
        <v>171</v>
      </c>
      <c r="T43" s="33">
        <v>186</v>
      </c>
    </row>
    <row r="44" spans="1:20" ht="7.5" customHeight="1">
      <c r="A44" s="32" t="s">
        <v>153</v>
      </c>
      <c r="B44" s="31">
        <v>42</v>
      </c>
      <c r="C44" s="27">
        <v>312</v>
      </c>
      <c r="D44" s="27">
        <v>880</v>
      </c>
      <c r="E44" s="27">
        <v>445</v>
      </c>
      <c r="F44" s="27">
        <v>519</v>
      </c>
      <c r="G44" s="27">
        <v>634</v>
      </c>
      <c r="H44" s="27">
        <v>386</v>
      </c>
      <c r="I44" s="27">
        <v>455</v>
      </c>
      <c r="J44" s="27">
        <v>732</v>
      </c>
      <c r="K44" s="27">
        <v>541</v>
      </c>
      <c r="L44" s="27">
        <v>59</v>
      </c>
      <c r="M44" s="27">
        <v>473</v>
      </c>
      <c r="N44" s="47">
        <v>411</v>
      </c>
      <c r="O44" s="27">
        <v>471</v>
      </c>
      <c r="P44" s="27">
        <v>440</v>
      </c>
      <c r="Q44" s="27">
        <v>474</v>
      </c>
      <c r="R44" s="27">
        <v>470</v>
      </c>
      <c r="S44" s="27">
        <v>462</v>
      </c>
      <c r="T44" s="33">
        <v>484</v>
      </c>
    </row>
    <row r="45" spans="1:20" ht="7.5" customHeight="1">
      <c r="A45" s="18" t="s">
        <v>154</v>
      </c>
      <c r="B45" s="26">
        <v>43</v>
      </c>
      <c r="C45" s="27">
        <v>312</v>
      </c>
      <c r="D45" s="27">
        <v>881</v>
      </c>
      <c r="E45" s="27">
        <v>367</v>
      </c>
      <c r="F45" s="27">
        <v>473</v>
      </c>
      <c r="G45" s="27">
        <v>635</v>
      </c>
      <c r="H45" s="27">
        <v>422</v>
      </c>
      <c r="I45" s="27">
        <v>533</v>
      </c>
      <c r="J45" s="27">
        <v>740</v>
      </c>
      <c r="K45" s="27">
        <v>619</v>
      </c>
      <c r="L45" s="27">
        <v>137</v>
      </c>
      <c r="M45" s="27">
        <v>519</v>
      </c>
      <c r="N45" s="46">
        <v>471</v>
      </c>
      <c r="O45" s="27">
        <v>539</v>
      </c>
      <c r="P45" s="27">
        <v>508</v>
      </c>
      <c r="Q45" s="27">
        <v>542</v>
      </c>
      <c r="R45" s="27">
        <v>538</v>
      </c>
      <c r="S45" s="27">
        <v>530</v>
      </c>
      <c r="T45" s="28">
        <v>552</v>
      </c>
    </row>
    <row r="46" spans="1:20" s="20" customFormat="1" ht="7.5" customHeight="1">
      <c r="A46" s="32" t="s">
        <v>155</v>
      </c>
      <c r="B46" s="31">
        <v>44</v>
      </c>
      <c r="C46" s="27">
        <v>885</v>
      </c>
      <c r="D46" s="27">
        <v>313</v>
      </c>
      <c r="E46" s="27">
        <v>577</v>
      </c>
      <c r="F46" s="27">
        <v>335</v>
      </c>
      <c r="G46" s="27">
        <v>106</v>
      </c>
      <c r="H46" s="27">
        <v>305</v>
      </c>
      <c r="I46" s="27">
        <v>679</v>
      </c>
      <c r="J46" s="27">
        <v>598</v>
      </c>
      <c r="K46" s="27">
        <v>829</v>
      </c>
      <c r="L46" s="27">
        <v>605</v>
      </c>
      <c r="M46" s="27">
        <v>383</v>
      </c>
      <c r="N46" s="47">
        <v>391</v>
      </c>
      <c r="O46" s="27">
        <v>370</v>
      </c>
      <c r="P46" s="27">
        <v>360</v>
      </c>
      <c r="Q46" s="27">
        <v>387</v>
      </c>
      <c r="R46" s="27">
        <v>396</v>
      </c>
      <c r="S46" s="27">
        <v>388</v>
      </c>
      <c r="T46" s="33">
        <v>386</v>
      </c>
    </row>
    <row r="47" spans="1:20" s="20" customFormat="1" ht="7.5" customHeight="1">
      <c r="A47" s="32" t="s">
        <v>105</v>
      </c>
      <c r="B47" s="31">
        <v>45</v>
      </c>
      <c r="C47" s="27">
        <v>698</v>
      </c>
      <c r="D47" s="27">
        <v>530</v>
      </c>
      <c r="E47" s="27">
        <v>564</v>
      </c>
      <c r="F47" s="27">
        <v>447</v>
      </c>
      <c r="G47" s="27">
        <v>284</v>
      </c>
      <c r="H47" s="27">
        <v>50</v>
      </c>
      <c r="I47" s="27">
        <v>374</v>
      </c>
      <c r="J47" s="27">
        <v>345</v>
      </c>
      <c r="K47" s="27">
        <v>524</v>
      </c>
      <c r="L47" s="27">
        <v>394</v>
      </c>
      <c r="M47" s="27">
        <v>125</v>
      </c>
      <c r="N47" s="47">
        <v>86</v>
      </c>
      <c r="O47" s="27">
        <v>112</v>
      </c>
      <c r="P47" s="27">
        <v>84</v>
      </c>
      <c r="Q47" s="27">
        <v>122</v>
      </c>
      <c r="R47" s="27">
        <v>123</v>
      </c>
      <c r="S47" s="27">
        <v>115</v>
      </c>
      <c r="T47" s="33">
        <v>130</v>
      </c>
    </row>
    <row r="48" spans="1:20" ht="7.5" customHeight="1">
      <c r="A48" s="18" t="s">
        <v>156</v>
      </c>
      <c r="B48" s="26">
        <v>46</v>
      </c>
      <c r="C48" s="27">
        <v>447</v>
      </c>
      <c r="D48" s="27">
        <v>724</v>
      </c>
      <c r="E48" s="27">
        <v>111</v>
      </c>
      <c r="F48" s="27">
        <v>212</v>
      </c>
      <c r="G48" s="27">
        <v>569</v>
      </c>
      <c r="H48" s="27">
        <v>453</v>
      </c>
      <c r="I48" s="27">
        <v>743</v>
      </c>
      <c r="J48" s="27">
        <v>798</v>
      </c>
      <c r="K48" s="27">
        <v>820</v>
      </c>
      <c r="L48" s="27">
        <v>441</v>
      </c>
      <c r="M48" s="27">
        <v>578</v>
      </c>
      <c r="N48" s="46">
        <v>552</v>
      </c>
      <c r="O48" s="27">
        <v>579</v>
      </c>
      <c r="P48" s="27">
        <v>551</v>
      </c>
      <c r="Q48" s="27">
        <v>589</v>
      </c>
      <c r="R48" s="27">
        <v>590</v>
      </c>
      <c r="S48" s="27">
        <v>582</v>
      </c>
      <c r="T48" s="28">
        <v>597</v>
      </c>
    </row>
    <row r="49" spans="1:20" ht="7.5" customHeight="1">
      <c r="A49" s="18" t="s">
        <v>157</v>
      </c>
      <c r="B49" s="26">
        <v>47</v>
      </c>
      <c r="C49" s="27">
        <v>512</v>
      </c>
      <c r="D49" s="27">
        <v>766</v>
      </c>
      <c r="E49" s="27">
        <v>108</v>
      </c>
      <c r="F49" s="27">
        <v>142</v>
      </c>
      <c r="G49" s="27">
        <v>559</v>
      </c>
      <c r="H49" s="27">
        <v>496</v>
      </c>
      <c r="I49" s="27">
        <v>831</v>
      </c>
      <c r="J49" s="27">
        <v>841</v>
      </c>
      <c r="K49" s="27">
        <v>909</v>
      </c>
      <c r="L49" s="27">
        <v>545</v>
      </c>
      <c r="M49" s="27">
        <v>621</v>
      </c>
      <c r="N49" s="46">
        <v>581</v>
      </c>
      <c r="O49" s="27">
        <v>608</v>
      </c>
      <c r="P49" s="27">
        <v>580</v>
      </c>
      <c r="Q49" s="27">
        <v>618</v>
      </c>
      <c r="R49" s="27">
        <v>619</v>
      </c>
      <c r="S49" s="27">
        <v>611</v>
      </c>
      <c r="T49" s="28">
        <v>626</v>
      </c>
    </row>
    <row r="50" spans="1:20" ht="7.5" customHeight="1">
      <c r="A50" s="18" t="s">
        <v>158</v>
      </c>
      <c r="B50" s="26">
        <v>48</v>
      </c>
      <c r="C50" s="27">
        <v>271</v>
      </c>
      <c r="D50" s="27">
        <v>940</v>
      </c>
      <c r="E50" s="27">
        <v>278</v>
      </c>
      <c r="F50" s="27">
        <v>459</v>
      </c>
      <c r="G50" s="27">
        <v>696</v>
      </c>
      <c r="H50" s="27">
        <v>483</v>
      </c>
      <c r="I50" s="27">
        <v>625</v>
      </c>
      <c r="J50" s="27">
        <v>801</v>
      </c>
      <c r="K50" s="27">
        <v>711</v>
      </c>
      <c r="L50" s="27">
        <v>228</v>
      </c>
      <c r="M50" s="27">
        <v>581</v>
      </c>
      <c r="N50" s="46">
        <v>559</v>
      </c>
      <c r="O50" s="27">
        <v>627</v>
      </c>
      <c r="P50" s="27">
        <v>596</v>
      </c>
      <c r="Q50" s="27">
        <v>630</v>
      </c>
      <c r="R50" s="27">
        <v>626</v>
      </c>
      <c r="S50" s="27">
        <v>618</v>
      </c>
      <c r="T50" s="28">
        <v>640</v>
      </c>
    </row>
    <row r="51" spans="1:20" ht="7.5" customHeight="1">
      <c r="A51" s="32" t="s">
        <v>159</v>
      </c>
      <c r="B51" s="31">
        <v>49</v>
      </c>
      <c r="C51" s="27">
        <v>838</v>
      </c>
      <c r="D51" s="27">
        <v>372</v>
      </c>
      <c r="E51" s="27">
        <v>554</v>
      </c>
      <c r="F51" s="27">
        <v>336</v>
      </c>
      <c r="G51" s="27">
        <v>126</v>
      </c>
      <c r="H51" s="27">
        <v>218</v>
      </c>
      <c r="I51" s="27">
        <v>592</v>
      </c>
      <c r="J51" s="27">
        <v>512</v>
      </c>
      <c r="K51" s="27">
        <v>742</v>
      </c>
      <c r="L51" s="27">
        <v>537</v>
      </c>
      <c r="M51" s="27">
        <v>296</v>
      </c>
      <c r="N51" s="47">
        <v>304</v>
      </c>
      <c r="O51" s="27">
        <v>280</v>
      </c>
      <c r="P51" s="27">
        <v>270</v>
      </c>
      <c r="Q51" s="27">
        <v>297</v>
      </c>
      <c r="R51" s="27">
        <v>306</v>
      </c>
      <c r="S51" s="27">
        <v>298</v>
      </c>
      <c r="T51" s="33">
        <v>296</v>
      </c>
    </row>
    <row r="52" spans="1:20" ht="7.5" customHeight="1">
      <c r="A52" s="32" t="s">
        <v>160</v>
      </c>
      <c r="B52" s="31">
        <v>50</v>
      </c>
      <c r="C52" s="27">
        <v>1171</v>
      </c>
      <c r="D52" s="27">
        <v>383</v>
      </c>
      <c r="E52" s="27">
        <v>825</v>
      </c>
      <c r="F52" s="27">
        <v>607</v>
      </c>
      <c r="G52" s="27">
        <v>184</v>
      </c>
      <c r="H52" s="27">
        <v>383</v>
      </c>
      <c r="I52" s="27">
        <v>659</v>
      </c>
      <c r="J52" s="27">
        <v>483</v>
      </c>
      <c r="K52" s="27">
        <v>809</v>
      </c>
      <c r="L52" s="27">
        <v>767</v>
      </c>
      <c r="M52" s="27">
        <v>354</v>
      </c>
      <c r="N52" s="47">
        <v>416</v>
      </c>
      <c r="O52" s="27">
        <v>267</v>
      </c>
      <c r="P52" s="27">
        <v>289</v>
      </c>
      <c r="Q52" s="27">
        <v>276</v>
      </c>
      <c r="R52" s="27">
        <v>285</v>
      </c>
      <c r="S52" s="27">
        <v>289</v>
      </c>
      <c r="T52" s="33">
        <v>273</v>
      </c>
    </row>
    <row r="53" spans="1:20" ht="7.5" customHeight="1">
      <c r="A53" s="32" t="s">
        <v>161</v>
      </c>
      <c r="B53" s="31">
        <v>51</v>
      </c>
      <c r="C53" s="27">
        <v>796</v>
      </c>
      <c r="D53" s="27">
        <v>732</v>
      </c>
      <c r="E53" s="27">
        <v>841</v>
      </c>
      <c r="F53" s="27">
        <v>711</v>
      </c>
      <c r="G53" s="27">
        <v>496</v>
      </c>
      <c r="H53" s="27">
        <v>163</v>
      </c>
      <c r="I53" s="27">
        <v>207</v>
      </c>
      <c r="J53" s="27">
        <v>197</v>
      </c>
      <c r="K53" s="27">
        <v>344</v>
      </c>
      <c r="L53" s="27">
        <v>476</v>
      </c>
      <c r="M53" s="27">
        <v>191</v>
      </c>
      <c r="N53" s="47">
        <v>182</v>
      </c>
      <c r="O53" s="27">
        <v>180</v>
      </c>
      <c r="P53" s="27">
        <v>178</v>
      </c>
      <c r="Q53" s="27">
        <v>163</v>
      </c>
      <c r="R53" s="27">
        <v>154</v>
      </c>
      <c r="S53" s="27">
        <v>162</v>
      </c>
      <c r="T53" s="33">
        <v>168</v>
      </c>
    </row>
    <row r="54" spans="1:20" ht="7.5" customHeight="1">
      <c r="A54" s="18" t="s">
        <v>162</v>
      </c>
      <c r="B54" s="26">
        <v>52</v>
      </c>
      <c r="C54" s="27">
        <v>617</v>
      </c>
      <c r="D54" s="27">
        <v>812</v>
      </c>
      <c r="E54" s="27">
        <v>747</v>
      </c>
      <c r="F54" s="27">
        <v>679</v>
      </c>
      <c r="G54" s="27">
        <v>566</v>
      </c>
      <c r="H54" s="27">
        <v>282</v>
      </c>
      <c r="I54" s="27">
        <v>122</v>
      </c>
      <c r="J54" s="27">
        <v>376</v>
      </c>
      <c r="K54" s="27">
        <v>272</v>
      </c>
      <c r="L54" s="27">
        <v>297</v>
      </c>
      <c r="M54" s="27">
        <v>253</v>
      </c>
      <c r="N54" s="46">
        <v>209</v>
      </c>
      <c r="O54" s="27">
        <v>268</v>
      </c>
      <c r="P54" s="27">
        <v>254</v>
      </c>
      <c r="Q54" s="27">
        <v>262</v>
      </c>
      <c r="R54" s="27">
        <v>253</v>
      </c>
      <c r="S54" s="27">
        <v>248</v>
      </c>
      <c r="T54" s="28">
        <v>267</v>
      </c>
    </row>
    <row r="55" spans="1:20" ht="7.5" customHeight="1">
      <c r="A55" s="18" t="s">
        <v>163</v>
      </c>
      <c r="B55" s="26">
        <v>53</v>
      </c>
      <c r="C55" s="27">
        <v>875</v>
      </c>
      <c r="D55" s="27">
        <v>317</v>
      </c>
      <c r="E55" s="27">
        <v>627</v>
      </c>
      <c r="F55" s="27">
        <v>409</v>
      </c>
      <c r="G55" s="27">
        <v>71</v>
      </c>
      <c r="H55" s="27">
        <v>213</v>
      </c>
      <c r="I55" s="27">
        <v>587</v>
      </c>
      <c r="J55" s="27">
        <v>465</v>
      </c>
      <c r="K55" s="27">
        <v>737</v>
      </c>
      <c r="L55" s="27">
        <v>571</v>
      </c>
      <c r="M55" s="27">
        <v>282</v>
      </c>
      <c r="N55" s="46">
        <v>295</v>
      </c>
      <c r="O55" s="27">
        <v>259</v>
      </c>
      <c r="P55" s="27">
        <v>254</v>
      </c>
      <c r="Q55" s="27">
        <v>276</v>
      </c>
      <c r="R55" s="27">
        <v>285</v>
      </c>
      <c r="S55" s="27">
        <v>281</v>
      </c>
      <c r="T55" s="28">
        <v>275</v>
      </c>
    </row>
    <row r="56" spans="1:20" s="20" customFormat="1" ht="7.5" customHeight="1">
      <c r="A56" s="32" t="s">
        <v>106</v>
      </c>
      <c r="B56" s="31">
        <v>54</v>
      </c>
      <c r="C56" s="27">
        <v>716</v>
      </c>
      <c r="D56" s="27">
        <v>884</v>
      </c>
      <c r="E56" s="27">
        <v>846</v>
      </c>
      <c r="F56" s="27">
        <v>803</v>
      </c>
      <c r="G56" s="27">
        <v>648</v>
      </c>
      <c r="H56" s="27">
        <v>374</v>
      </c>
      <c r="I56" s="27">
        <v>50</v>
      </c>
      <c r="J56" s="27">
        <v>404</v>
      </c>
      <c r="K56" s="27">
        <v>150</v>
      </c>
      <c r="L56" s="27">
        <v>396</v>
      </c>
      <c r="M56" s="27">
        <v>324</v>
      </c>
      <c r="N56" s="47">
        <v>297</v>
      </c>
      <c r="O56" s="27">
        <v>337</v>
      </c>
      <c r="P56" s="27">
        <v>329</v>
      </c>
      <c r="Q56" s="27">
        <v>325</v>
      </c>
      <c r="R56" s="27">
        <v>316</v>
      </c>
      <c r="S56" s="27">
        <v>315</v>
      </c>
      <c r="T56" s="33">
        <v>330</v>
      </c>
    </row>
    <row r="57" spans="1:20" ht="7.5" customHeight="1">
      <c r="A57" s="18" t="s">
        <v>164</v>
      </c>
      <c r="B57" s="26">
        <v>55</v>
      </c>
      <c r="C57" s="27">
        <v>691</v>
      </c>
      <c r="D57" s="27">
        <v>782</v>
      </c>
      <c r="E57" s="27">
        <v>804</v>
      </c>
      <c r="F57" s="27">
        <v>701</v>
      </c>
      <c r="G57" s="27">
        <v>546</v>
      </c>
      <c r="H57" s="27">
        <v>272</v>
      </c>
      <c r="I57" s="27">
        <v>102</v>
      </c>
      <c r="J57" s="27">
        <v>302</v>
      </c>
      <c r="K57" s="27">
        <v>252</v>
      </c>
      <c r="L57" s="27">
        <v>371</v>
      </c>
      <c r="M57" s="27">
        <v>203</v>
      </c>
      <c r="N57" s="46">
        <v>209</v>
      </c>
      <c r="O57" s="27">
        <v>242</v>
      </c>
      <c r="P57" s="27">
        <v>234</v>
      </c>
      <c r="Q57" s="27">
        <v>230</v>
      </c>
      <c r="R57" s="27">
        <v>221</v>
      </c>
      <c r="S57" s="27">
        <v>220</v>
      </c>
      <c r="T57" s="28">
        <v>235</v>
      </c>
    </row>
    <row r="58" spans="1:20" ht="7.5" customHeight="1">
      <c r="A58" s="18" t="s">
        <v>165</v>
      </c>
      <c r="B58" s="26">
        <v>56</v>
      </c>
      <c r="C58" s="27">
        <v>995</v>
      </c>
      <c r="D58" s="27">
        <v>203</v>
      </c>
      <c r="E58" s="27">
        <v>687</v>
      </c>
      <c r="F58" s="27">
        <v>445</v>
      </c>
      <c r="G58" s="27">
        <v>106</v>
      </c>
      <c r="H58" s="27">
        <v>390</v>
      </c>
      <c r="I58" s="27">
        <v>754</v>
      </c>
      <c r="J58" s="27">
        <v>632</v>
      </c>
      <c r="K58" s="27">
        <v>904</v>
      </c>
      <c r="L58" s="27">
        <v>715</v>
      </c>
      <c r="M58" s="27">
        <v>449</v>
      </c>
      <c r="N58" s="46">
        <v>470</v>
      </c>
      <c r="O58" s="27">
        <v>430</v>
      </c>
      <c r="P58" s="27">
        <v>431</v>
      </c>
      <c r="Q58" s="27">
        <v>447</v>
      </c>
      <c r="R58" s="27">
        <v>456</v>
      </c>
      <c r="S58" s="27">
        <v>452</v>
      </c>
      <c r="T58" s="28">
        <v>446</v>
      </c>
    </row>
    <row r="59" spans="1:20" s="20" customFormat="1" ht="7.5" customHeight="1">
      <c r="A59" s="32" t="s">
        <v>166</v>
      </c>
      <c r="B59" s="31">
        <v>57</v>
      </c>
      <c r="C59" s="27">
        <v>776</v>
      </c>
      <c r="D59" s="27">
        <v>892</v>
      </c>
      <c r="E59" s="27">
        <v>906</v>
      </c>
      <c r="F59" s="27">
        <v>829</v>
      </c>
      <c r="G59" s="27">
        <v>656</v>
      </c>
      <c r="H59" s="27">
        <v>400</v>
      </c>
      <c r="I59" s="27">
        <v>60</v>
      </c>
      <c r="J59" s="27">
        <v>346</v>
      </c>
      <c r="K59" s="27">
        <v>161</v>
      </c>
      <c r="L59" s="27">
        <v>456</v>
      </c>
      <c r="M59" s="27">
        <v>313</v>
      </c>
      <c r="N59" s="47">
        <v>320</v>
      </c>
      <c r="O59" s="27">
        <v>343</v>
      </c>
      <c r="P59" s="27">
        <v>341</v>
      </c>
      <c r="Q59" s="27">
        <v>326</v>
      </c>
      <c r="R59" s="27">
        <v>317</v>
      </c>
      <c r="S59" s="27">
        <v>325</v>
      </c>
      <c r="T59" s="33">
        <v>331</v>
      </c>
    </row>
    <row r="60" spans="1:20" ht="7.5" customHeight="1">
      <c r="A60" s="18" t="s">
        <v>167</v>
      </c>
      <c r="B60" s="26">
        <v>58</v>
      </c>
      <c r="C60" s="27">
        <v>543</v>
      </c>
      <c r="D60" s="27">
        <v>673</v>
      </c>
      <c r="E60" s="27">
        <v>531</v>
      </c>
      <c r="F60" s="27">
        <v>458</v>
      </c>
      <c r="G60" s="27">
        <v>427</v>
      </c>
      <c r="H60" s="27">
        <v>157</v>
      </c>
      <c r="I60" s="27">
        <v>371</v>
      </c>
      <c r="J60" s="27">
        <v>462</v>
      </c>
      <c r="K60" s="27">
        <v>455</v>
      </c>
      <c r="L60" s="27">
        <v>239</v>
      </c>
      <c r="M60" s="27">
        <v>242</v>
      </c>
      <c r="N60" s="46">
        <v>173</v>
      </c>
      <c r="O60" s="27">
        <v>241</v>
      </c>
      <c r="P60" s="27">
        <v>210</v>
      </c>
      <c r="Q60" s="27">
        <v>244</v>
      </c>
      <c r="R60" s="27">
        <v>240</v>
      </c>
      <c r="S60" s="27">
        <v>232</v>
      </c>
      <c r="T60" s="28">
        <v>254</v>
      </c>
    </row>
    <row r="61" spans="1:20" ht="7.5" customHeight="1">
      <c r="A61" s="32" t="s">
        <v>107</v>
      </c>
      <c r="B61" s="31">
        <v>59</v>
      </c>
      <c r="C61" s="27">
        <v>993</v>
      </c>
      <c r="D61" s="27">
        <v>637</v>
      </c>
      <c r="E61" s="27">
        <v>909</v>
      </c>
      <c r="F61" s="27">
        <v>778</v>
      </c>
      <c r="G61" s="27">
        <v>526</v>
      </c>
      <c r="H61" s="27">
        <v>345</v>
      </c>
      <c r="I61" s="27">
        <v>404</v>
      </c>
      <c r="J61" s="27">
        <v>50</v>
      </c>
      <c r="K61" s="27">
        <v>507</v>
      </c>
      <c r="L61" s="27">
        <v>673</v>
      </c>
      <c r="M61" s="27">
        <v>220</v>
      </c>
      <c r="N61" s="47">
        <v>282</v>
      </c>
      <c r="O61" s="27">
        <v>246</v>
      </c>
      <c r="P61" s="27">
        <v>267</v>
      </c>
      <c r="Q61" s="27">
        <v>229</v>
      </c>
      <c r="R61" s="27">
        <v>228</v>
      </c>
      <c r="S61" s="27">
        <v>236</v>
      </c>
      <c r="T61" s="33">
        <v>224</v>
      </c>
    </row>
    <row r="62" spans="1:20" ht="7.5" customHeight="1">
      <c r="A62" s="18" t="s">
        <v>168</v>
      </c>
      <c r="B62" s="26">
        <v>60</v>
      </c>
      <c r="C62" s="27">
        <v>871</v>
      </c>
      <c r="D62" s="27">
        <v>589</v>
      </c>
      <c r="E62" s="27">
        <v>765</v>
      </c>
      <c r="F62" s="27">
        <v>621</v>
      </c>
      <c r="G62" s="27">
        <v>376</v>
      </c>
      <c r="H62" s="27">
        <v>201</v>
      </c>
      <c r="I62" s="27">
        <v>360</v>
      </c>
      <c r="J62" s="27">
        <v>178</v>
      </c>
      <c r="K62" s="27">
        <v>497</v>
      </c>
      <c r="L62" s="27">
        <v>551</v>
      </c>
      <c r="M62" s="27">
        <v>76</v>
      </c>
      <c r="N62" s="46">
        <v>143</v>
      </c>
      <c r="O62" s="27">
        <v>83</v>
      </c>
      <c r="P62" s="27">
        <v>111</v>
      </c>
      <c r="Q62" s="27">
        <v>75</v>
      </c>
      <c r="R62" s="27">
        <v>76</v>
      </c>
      <c r="S62" s="27">
        <v>84</v>
      </c>
      <c r="T62" s="28">
        <v>65</v>
      </c>
    </row>
    <row r="63" spans="1:20" ht="7.5" customHeight="1">
      <c r="A63" s="18" t="s">
        <v>169</v>
      </c>
      <c r="B63" s="26">
        <v>61</v>
      </c>
      <c r="C63" s="27">
        <v>851</v>
      </c>
      <c r="D63" s="27">
        <v>388</v>
      </c>
      <c r="E63" s="27">
        <v>641</v>
      </c>
      <c r="F63" s="27">
        <v>445</v>
      </c>
      <c r="G63" s="27">
        <v>152</v>
      </c>
      <c r="H63" s="27">
        <v>163</v>
      </c>
      <c r="I63" s="27">
        <v>496</v>
      </c>
      <c r="J63" s="27">
        <v>374</v>
      </c>
      <c r="K63" s="27">
        <v>646</v>
      </c>
      <c r="L63" s="27">
        <v>547</v>
      </c>
      <c r="M63" s="27">
        <v>191</v>
      </c>
      <c r="N63" s="46">
        <v>219</v>
      </c>
      <c r="O63" s="27">
        <v>172</v>
      </c>
      <c r="P63" s="27">
        <v>178</v>
      </c>
      <c r="Q63" s="27">
        <v>189</v>
      </c>
      <c r="R63" s="27">
        <v>198</v>
      </c>
      <c r="S63" s="27">
        <v>194</v>
      </c>
      <c r="T63" s="28">
        <v>188</v>
      </c>
    </row>
    <row r="64" spans="1:20" ht="7.5" customHeight="1">
      <c r="A64" s="18" t="s">
        <v>170</v>
      </c>
      <c r="B64" s="26">
        <v>62</v>
      </c>
      <c r="C64" s="27">
        <v>962</v>
      </c>
      <c r="D64" s="27">
        <v>685</v>
      </c>
      <c r="E64" s="27">
        <v>867</v>
      </c>
      <c r="F64" s="27">
        <v>726</v>
      </c>
      <c r="G64" s="27">
        <v>474</v>
      </c>
      <c r="H64" s="27">
        <v>303</v>
      </c>
      <c r="I64" s="27">
        <v>373</v>
      </c>
      <c r="J64" s="27">
        <v>52</v>
      </c>
      <c r="K64" s="27">
        <v>478</v>
      </c>
      <c r="L64" s="27">
        <v>642</v>
      </c>
      <c r="M64" s="27">
        <v>178</v>
      </c>
      <c r="N64" s="46">
        <v>243</v>
      </c>
      <c r="O64" s="27">
        <v>198</v>
      </c>
      <c r="P64" s="27">
        <v>219</v>
      </c>
      <c r="Q64" s="27">
        <v>181</v>
      </c>
      <c r="R64" s="27">
        <v>180</v>
      </c>
      <c r="S64" s="27">
        <v>188</v>
      </c>
      <c r="T64" s="28">
        <v>176</v>
      </c>
    </row>
    <row r="65" spans="1:20" ht="7.5" customHeight="1">
      <c r="A65" s="32" t="s">
        <v>171</v>
      </c>
      <c r="B65" s="31">
        <v>63</v>
      </c>
      <c r="C65" s="27">
        <v>440</v>
      </c>
      <c r="D65" s="27">
        <v>753</v>
      </c>
      <c r="E65" s="27">
        <v>381</v>
      </c>
      <c r="F65" s="27">
        <v>369</v>
      </c>
      <c r="G65" s="27">
        <v>507</v>
      </c>
      <c r="H65" s="27">
        <v>294</v>
      </c>
      <c r="I65" s="27">
        <v>465</v>
      </c>
      <c r="J65" s="27">
        <v>612</v>
      </c>
      <c r="K65" s="27">
        <v>543</v>
      </c>
      <c r="L65" s="27">
        <v>179</v>
      </c>
      <c r="M65" s="27">
        <v>392</v>
      </c>
      <c r="N65" s="47">
        <v>330</v>
      </c>
      <c r="O65" s="27">
        <v>391</v>
      </c>
      <c r="P65" s="27">
        <v>360</v>
      </c>
      <c r="Q65" s="27">
        <v>394</v>
      </c>
      <c r="R65" s="27">
        <v>390</v>
      </c>
      <c r="S65" s="27">
        <v>382</v>
      </c>
      <c r="T65" s="33">
        <v>404</v>
      </c>
    </row>
    <row r="66" spans="1:20" s="20" customFormat="1" ht="7.5" customHeight="1">
      <c r="A66" s="32" t="s">
        <v>172</v>
      </c>
      <c r="B66" s="31">
        <v>64</v>
      </c>
      <c r="C66" s="27">
        <v>598</v>
      </c>
      <c r="D66" s="27">
        <v>843</v>
      </c>
      <c r="E66" s="27">
        <v>194</v>
      </c>
      <c r="F66" s="27">
        <v>195</v>
      </c>
      <c r="G66" s="27">
        <v>636</v>
      </c>
      <c r="H66" s="27">
        <v>622</v>
      </c>
      <c r="I66" s="27">
        <v>964</v>
      </c>
      <c r="J66" s="27">
        <v>968</v>
      </c>
      <c r="K66" s="27">
        <v>1036</v>
      </c>
      <c r="L66" s="27">
        <v>698</v>
      </c>
      <c r="M66" s="27">
        <v>748</v>
      </c>
      <c r="N66" s="47">
        <v>709</v>
      </c>
      <c r="O66" s="27">
        <v>728</v>
      </c>
      <c r="P66" s="27">
        <v>706</v>
      </c>
      <c r="Q66" s="27">
        <v>744</v>
      </c>
      <c r="R66" s="27">
        <v>745</v>
      </c>
      <c r="S66" s="27">
        <v>737</v>
      </c>
      <c r="T66" s="33">
        <v>752</v>
      </c>
    </row>
    <row r="67" spans="1:20" ht="7.5" customHeight="1">
      <c r="A67" s="18" t="s">
        <v>173</v>
      </c>
      <c r="B67" s="26">
        <v>65</v>
      </c>
      <c r="C67" s="27">
        <v>559</v>
      </c>
      <c r="D67" s="27">
        <v>862</v>
      </c>
      <c r="E67" s="27">
        <v>155</v>
      </c>
      <c r="F67" s="27">
        <v>214</v>
      </c>
      <c r="G67" s="27">
        <v>655</v>
      </c>
      <c r="H67" s="27">
        <v>639</v>
      </c>
      <c r="I67" s="27">
        <v>963</v>
      </c>
      <c r="J67" s="27">
        <v>992</v>
      </c>
      <c r="K67" s="27">
        <v>1040</v>
      </c>
      <c r="L67" s="27">
        <v>659</v>
      </c>
      <c r="M67" s="27">
        <v>764</v>
      </c>
      <c r="N67" s="46">
        <v>726</v>
      </c>
      <c r="O67" s="27">
        <v>747</v>
      </c>
      <c r="P67" s="27">
        <v>725</v>
      </c>
      <c r="Q67" s="27">
        <v>763</v>
      </c>
      <c r="R67" s="27">
        <v>764</v>
      </c>
      <c r="S67" s="27">
        <v>756</v>
      </c>
      <c r="T67" s="28">
        <v>771</v>
      </c>
    </row>
    <row r="68" spans="1:20" ht="7.5" customHeight="1">
      <c r="A68" s="32" t="s">
        <v>174</v>
      </c>
      <c r="B68" s="31">
        <v>66</v>
      </c>
      <c r="C68" s="27">
        <v>319</v>
      </c>
      <c r="D68" s="27">
        <v>1099</v>
      </c>
      <c r="E68" s="27">
        <v>209</v>
      </c>
      <c r="F68" s="27">
        <v>451</v>
      </c>
      <c r="G68" s="27">
        <v>889</v>
      </c>
      <c r="H68" s="27">
        <v>764</v>
      </c>
      <c r="I68" s="27">
        <v>867</v>
      </c>
      <c r="J68" s="27">
        <v>1082</v>
      </c>
      <c r="K68" s="27">
        <v>953</v>
      </c>
      <c r="L68" s="27">
        <v>471</v>
      </c>
      <c r="M68" s="27">
        <v>862</v>
      </c>
      <c r="N68" s="47">
        <v>800</v>
      </c>
      <c r="O68" s="27">
        <v>889</v>
      </c>
      <c r="P68" s="27">
        <v>861</v>
      </c>
      <c r="Q68" s="27">
        <v>899</v>
      </c>
      <c r="R68" s="27">
        <v>900</v>
      </c>
      <c r="S68" s="27">
        <v>892</v>
      </c>
      <c r="T68" s="33">
        <v>907</v>
      </c>
    </row>
    <row r="69" spans="1:20" ht="7.5" customHeight="1">
      <c r="A69" s="32" t="s">
        <v>108</v>
      </c>
      <c r="B69" s="31">
        <v>67</v>
      </c>
      <c r="C69" s="27">
        <v>802</v>
      </c>
      <c r="D69" s="27">
        <v>1034</v>
      </c>
      <c r="E69" s="27">
        <v>924</v>
      </c>
      <c r="F69" s="27">
        <v>811</v>
      </c>
      <c r="G69" s="27">
        <v>798</v>
      </c>
      <c r="H69" s="27">
        <v>524</v>
      </c>
      <c r="I69" s="27">
        <v>150</v>
      </c>
      <c r="J69" s="27">
        <v>507</v>
      </c>
      <c r="K69" s="27">
        <v>50</v>
      </c>
      <c r="L69" s="27">
        <v>482</v>
      </c>
      <c r="M69" s="27">
        <v>455</v>
      </c>
      <c r="N69" s="47">
        <v>447</v>
      </c>
      <c r="O69" s="27">
        <v>460</v>
      </c>
      <c r="P69" s="27">
        <v>452</v>
      </c>
      <c r="Q69" s="27">
        <v>448</v>
      </c>
      <c r="R69" s="27">
        <v>439</v>
      </c>
      <c r="S69" s="27">
        <v>438</v>
      </c>
      <c r="T69" s="33">
        <v>453</v>
      </c>
    </row>
    <row r="70" spans="1:20" ht="7.5" customHeight="1">
      <c r="A70" s="18" t="s">
        <v>175</v>
      </c>
      <c r="B70" s="26">
        <v>68</v>
      </c>
      <c r="C70" s="27">
        <v>735</v>
      </c>
      <c r="D70" s="27">
        <v>1015</v>
      </c>
      <c r="E70" s="27">
        <v>779</v>
      </c>
      <c r="F70" s="27">
        <v>844</v>
      </c>
      <c r="G70" s="27">
        <v>769</v>
      </c>
      <c r="H70" s="27">
        <v>485</v>
      </c>
      <c r="I70" s="27">
        <v>136</v>
      </c>
      <c r="J70" s="27">
        <v>540</v>
      </c>
      <c r="K70" s="27">
        <v>67</v>
      </c>
      <c r="L70" s="27">
        <v>415</v>
      </c>
      <c r="M70" s="27">
        <v>441</v>
      </c>
      <c r="N70" s="46">
        <v>433</v>
      </c>
      <c r="O70" s="27">
        <v>466</v>
      </c>
      <c r="P70" s="27">
        <v>458</v>
      </c>
      <c r="Q70" s="27">
        <v>454</v>
      </c>
      <c r="R70" s="27">
        <v>445</v>
      </c>
      <c r="S70" s="27">
        <v>444</v>
      </c>
      <c r="T70" s="28">
        <v>459</v>
      </c>
    </row>
    <row r="71" spans="1:20" ht="7.5" customHeight="1">
      <c r="A71" s="32" t="s">
        <v>109</v>
      </c>
      <c r="B71" s="31">
        <v>69</v>
      </c>
      <c r="C71" s="27">
        <v>320</v>
      </c>
      <c r="D71" s="27">
        <v>888</v>
      </c>
      <c r="E71" s="27">
        <v>504</v>
      </c>
      <c r="F71" s="27">
        <v>548</v>
      </c>
      <c r="G71" s="27">
        <v>642</v>
      </c>
      <c r="H71" s="27">
        <v>394</v>
      </c>
      <c r="I71" s="27">
        <v>396</v>
      </c>
      <c r="J71" s="27">
        <v>673</v>
      </c>
      <c r="K71" s="27">
        <v>482</v>
      </c>
      <c r="L71" s="27">
        <v>50</v>
      </c>
      <c r="M71" s="27">
        <v>475</v>
      </c>
      <c r="N71" s="47">
        <v>418</v>
      </c>
      <c r="O71" s="27">
        <v>479</v>
      </c>
      <c r="P71" s="27">
        <v>449</v>
      </c>
      <c r="Q71" s="27">
        <v>480</v>
      </c>
      <c r="R71" s="27">
        <v>474</v>
      </c>
      <c r="S71" s="27">
        <v>468</v>
      </c>
      <c r="T71" s="33">
        <v>490</v>
      </c>
    </row>
    <row r="72" spans="1:20" ht="7.5" customHeight="1">
      <c r="A72" s="18" t="s">
        <v>176</v>
      </c>
      <c r="B72" s="26">
        <v>70</v>
      </c>
      <c r="C72" s="27">
        <v>623</v>
      </c>
      <c r="D72" s="27">
        <v>911</v>
      </c>
      <c r="E72" s="27">
        <v>753</v>
      </c>
      <c r="F72" s="27">
        <v>710</v>
      </c>
      <c r="G72" s="27">
        <v>665</v>
      </c>
      <c r="H72" s="27">
        <v>381</v>
      </c>
      <c r="I72" s="27">
        <v>150</v>
      </c>
      <c r="J72" s="27">
        <v>484</v>
      </c>
      <c r="K72" s="27">
        <v>210</v>
      </c>
      <c r="L72" s="27">
        <v>303</v>
      </c>
      <c r="M72" s="27">
        <v>361</v>
      </c>
      <c r="N72" s="46">
        <v>317</v>
      </c>
      <c r="O72" s="27">
        <v>376</v>
      </c>
      <c r="P72" s="27">
        <v>362</v>
      </c>
      <c r="Q72" s="27">
        <v>370</v>
      </c>
      <c r="R72" s="27">
        <v>361</v>
      </c>
      <c r="S72" s="27">
        <v>356</v>
      </c>
      <c r="T72" s="28">
        <v>375</v>
      </c>
    </row>
    <row r="73" spans="1:20" ht="7.5" customHeight="1">
      <c r="A73" s="18" t="s">
        <v>177</v>
      </c>
      <c r="B73" s="26">
        <v>71</v>
      </c>
      <c r="C73" s="27">
        <v>389</v>
      </c>
      <c r="D73" s="27">
        <v>840</v>
      </c>
      <c r="E73" s="27">
        <v>573</v>
      </c>
      <c r="F73" s="27">
        <v>568</v>
      </c>
      <c r="G73" s="27">
        <v>594</v>
      </c>
      <c r="H73" s="27">
        <v>346</v>
      </c>
      <c r="I73" s="27">
        <v>327</v>
      </c>
      <c r="J73" s="27">
        <v>604</v>
      </c>
      <c r="K73" s="27">
        <v>413</v>
      </c>
      <c r="L73" s="27">
        <v>69</v>
      </c>
      <c r="M73" s="27">
        <v>406</v>
      </c>
      <c r="N73" s="46">
        <v>341</v>
      </c>
      <c r="O73" s="27">
        <v>411</v>
      </c>
      <c r="P73" s="27">
        <v>388</v>
      </c>
      <c r="Q73" s="27">
        <v>412</v>
      </c>
      <c r="R73" s="27">
        <v>406</v>
      </c>
      <c r="S73" s="27">
        <v>400</v>
      </c>
      <c r="T73" s="28">
        <v>422</v>
      </c>
    </row>
    <row r="74" spans="1:20" ht="7.5" customHeight="1">
      <c r="A74" s="32" t="s">
        <v>178</v>
      </c>
      <c r="B74" s="31">
        <v>72</v>
      </c>
      <c r="C74" s="27">
        <v>802</v>
      </c>
      <c r="D74" s="27">
        <v>392</v>
      </c>
      <c r="E74" s="27">
        <v>592</v>
      </c>
      <c r="F74" s="27">
        <v>396</v>
      </c>
      <c r="G74" s="27">
        <v>146</v>
      </c>
      <c r="H74" s="27">
        <v>138</v>
      </c>
      <c r="I74" s="27">
        <v>512</v>
      </c>
      <c r="J74" s="27">
        <v>423</v>
      </c>
      <c r="K74" s="27">
        <v>662</v>
      </c>
      <c r="L74" s="27">
        <v>498</v>
      </c>
      <c r="M74" s="27">
        <v>207</v>
      </c>
      <c r="N74" s="47">
        <v>222</v>
      </c>
      <c r="O74" s="27">
        <v>191</v>
      </c>
      <c r="P74" s="27">
        <v>181</v>
      </c>
      <c r="Q74" s="27">
        <v>208</v>
      </c>
      <c r="R74" s="27">
        <v>217</v>
      </c>
      <c r="S74" s="27">
        <v>209</v>
      </c>
      <c r="T74" s="33">
        <v>207</v>
      </c>
    </row>
    <row r="75" spans="1:20" ht="7.5" customHeight="1">
      <c r="A75" s="18" t="s">
        <v>179</v>
      </c>
      <c r="B75" s="26">
        <v>73</v>
      </c>
      <c r="C75" s="27">
        <v>358</v>
      </c>
      <c r="D75" s="27">
        <v>985</v>
      </c>
      <c r="E75" s="27">
        <v>592</v>
      </c>
      <c r="F75" s="27">
        <v>660</v>
      </c>
      <c r="G75" s="27">
        <v>739</v>
      </c>
      <c r="H75" s="27">
        <v>491</v>
      </c>
      <c r="I75" s="27">
        <v>472</v>
      </c>
      <c r="J75" s="27">
        <v>749</v>
      </c>
      <c r="K75" s="27">
        <v>477</v>
      </c>
      <c r="L75" s="27">
        <v>112</v>
      </c>
      <c r="M75" s="27">
        <v>551</v>
      </c>
      <c r="N75" s="46">
        <v>476</v>
      </c>
      <c r="O75" s="27">
        <v>546</v>
      </c>
      <c r="P75" s="27">
        <v>524</v>
      </c>
      <c r="Q75" s="27">
        <v>547</v>
      </c>
      <c r="R75" s="27">
        <v>541</v>
      </c>
      <c r="S75" s="27">
        <v>535</v>
      </c>
      <c r="T75" s="28">
        <v>557</v>
      </c>
    </row>
    <row r="76" spans="1:20" ht="7.5" customHeight="1">
      <c r="A76" s="18" t="s">
        <v>180</v>
      </c>
      <c r="B76" s="26">
        <v>74</v>
      </c>
      <c r="C76" s="27">
        <v>381</v>
      </c>
      <c r="D76" s="27">
        <v>980</v>
      </c>
      <c r="E76" s="27">
        <v>539</v>
      </c>
      <c r="F76" s="27">
        <v>707</v>
      </c>
      <c r="G76" s="27">
        <v>734</v>
      </c>
      <c r="H76" s="27">
        <v>486</v>
      </c>
      <c r="I76" s="27">
        <v>467</v>
      </c>
      <c r="J76" s="27">
        <v>744</v>
      </c>
      <c r="K76" s="27">
        <v>430</v>
      </c>
      <c r="L76" s="27">
        <v>159</v>
      </c>
      <c r="M76" s="27">
        <v>546</v>
      </c>
      <c r="N76" s="46">
        <v>485</v>
      </c>
      <c r="O76" s="27">
        <v>555</v>
      </c>
      <c r="P76" s="27">
        <v>533</v>
      </c>
      <c r="Q76" s="27">
        <v>556</v>
      </c>
      <c r="R76" s="27">
        <v>550</v>
      </c>
      <c r="S76" s="27">
        <v>544</v>
      </c>
      <c r="T76" s="28">
        <v>566</v>
      </c>
    </row>
    <row r="77" spans="1:20" s="20" customFormat="1" ht="7.5" customHeight="1">
      <c r="A77" s="32" t="s">
        <v>74</v>
      </c>
      <c r="B77" s="31">
        <v>75</v>
      </c>
      <c r="C77" s="27">
        <v>795</v>
      </c>
      <c r="D77" s="27">
        <v>579</v>
      </c>
      <c r="E77" s="27">
        <v>689</v>
      </c>
      <c r="F77" s="27">
        <v>558</v>
      </c>
      <c r="G77" s="27">
        <v>343</v>
      </c>
      <c r="H77" s="27">
        <v>125</v>
      </c>
      <c r="I77" s="27">
        <v>324</v>
      </c>
      <c r="J77" s="27">
        <v>220</v>
      </c>
      <c r="K77" s="27">
        <v>455</v>
      </c>
      <c r="L77" s="27">
        <v>475</v>
      </c>
      <c r="M77" s="27">
        <v>50</v>
      </c>
      <c r="N77" s="47">
        <v>62</v>
      </c>
      <c r="O77" s="27">
        <v>20</v>
      </c>
      <c r="P77" s="27">
        <v>35</v>
      </c>
      <c r="Q77" s="27">
        <v>9</v>
      </c>
      <c r="R77" s="27">
        <v>9</v>
      </c>
      <c r="S77" s="27">
        <v>9</v>
      </c>
      <c r="T77" s="28">
        <v>30</v>
      </c>
    </row>
    <row r="78" spans="1:20" ht="7.5" customHeight="1">
      <c r="A78" s="32" t="s">
        <v>181</v>
      </c>
      <c r="B78" s="31">
        <v>76</v>
      </c>
      <c r="C78" s="27">
        <v>919</v>
      </c>
      <c r="D78" s="27">
        <v>509</v>
      </c>
      <c r="E78" s="27">
        <v>749</v>
      </c>
      <c r="F78" s="27">
        <v>591</v>
      </c>
      <c r="G78" s="27">
        <v>298</v>
      </c>
      <c r="H78" s="27">
        <v>196</v>
      </c>
      <c r="I78" s="27">
        <v>429</v>
      </c>
      <c r="J78" s="27">
        <v>228</v>
      </c>
      <c r="K78" s="27">
        <v>577</v>
      </c>
      <c r="L78" s="27">
        <v>599</v>
      </c>
      <c r="M78" s="27">
        <v>124</v>
      </c>
      <c r="N78" s="47">
        <v>186</v>
      </c>
      <c r="O78" s="27">
        <v>121</v>
      </c>
      <c r="P78" s="27">
        <v>152</v>
      </c>
      <c r="Q78" s="27">
        <v>123</v>
      </c>
      <c r="R78" s="27">
        <v>131</v>
      </c>
      <c r="S78" s="27">
        <v>137</v>
      </c>
      <c r="T78" s="33">
        <v>113</v>
      </c>
    </row>
    <row r="79" spans="1:20" ht="7.5" customHeight="1">
      <c r="A79" s="18" t="s">
        <v>110</v>
      </c>
      <c r="B79" s="26">
        <v>77</v>
      </c>
      <c r="C79" s="27">
        <v>723</v>
      </c>
      <c r="D79" s="27">
        <v>614</v>
      </c>
      <c r="E79" s="27">
        <v>650</v>
      </c>
      <c r="F79" s="27">
        <v>533</v>
      </c>
      <c r="G79" s="27">
        <v>368</v>
      </c>
      <c r="H79" s="27">
        <v>86</v>
      </c>
      <c r="I79" s="27">
        <v>297</v>
      </c>
      <c r="J79" s="27">
        <v>282</v>
      </c>
      <c r="K79" s="27">
        <v>447</v>
      </c>
      <c r="L79" s="27">
        <v>418</v>
      </c>
      <c r="M79" s="27">
        <v>62</v>
      </c>
      <c r="N79" s="46">
        <v>45</v>
      </c>
      <c r="O79" s="27">
        <v>70</v>
      </c>
      <c r="P79" s="27">
        <v>48</v>
      </c>
      <c r="Q79" s="27">
        <v>71</v>
      </c>
      <c r="R79" s="27">
        <v>67</v>
      </c>
      <c r="S79" s="27">
        <v>59</v>
      </c>
      <c r="T79" s="28">
        <v>81</v>
      </c>
    </row>
    <row r="80" spans="1:20" s="20" customFormat="1" ht="7.5" customHeight="1">
      <c r="A80" s="32" t="s">
        <v>111</v>
      </c>
      <c r="B80" s="31">
        <v>78</v>
      </c>
      <c r="C80" s="27">
        <v>795</v>
      </c>
      <c r="D80" s="27">
        <v>535</v>
      </c>
      <c r="E80" s="27">
        <v>692</v>
      </c>
      <c r="F80" s="27">
        <v>560</v>
      </c>
      <c r="G80" s="27">
        <v>324</v>
      </c>
      <c r="H80" s="27">
        <v>112</v>
      </c>
      <c r="I80" s="27">
        <v>337</v>
      </c>
      <c r="J80" s="27">
        <v>246</v>
      </c>
      <c r="K80" s="27">
        <v>460</v>
      </c>
      <c r="L80" s="27">
        <v>479</v>
      </c>
      <c r="M80" s="27">
        <v>20</v>
      </c>
      <c r="N80" s="47">
        <v>70</v>
      </c>
      <c r="O80" s="27">
        <v>50</v>
      </c>
      <c r="P80" s="27">
        <v>31</v>
      </c>
      <c r="Q80" s="27">
        <v>17</v>
      </c>
      <c r="R80" s="27">
        <v>26</v>
      </c>
      <c r="S80" s="27">
        <v>22</v>
      </c>
      <c r="T80" s="28">
        <v>26</v>
      </c>
    </row>
    <row r="81" spans="1:20" ht="7.5" customHeight="1">
      <c r="A81" s="18" t="s">
        <v>182</v>
      </c>
      <c r="B81" s="26">
        <v>79</v>
      </c>
      <c r="C81" s="27">
        <v>750</v>
      </c>
      <c r="D81" s="27">
        <v>465</v>
      </c>
      <c r="E81" s="27">
        <v>430</v>
      </c>
      <c r="F81" s="27">
        <v>188</v>
      </c>
      <c r="G81" s="27">
        <v>274</v>
      </c>
      <c r="H81" s="27">
        <v>293</v>
      </c>
      <c r="I81" s="27">
        <v>661</v>
      </c>
      <c r="J81" s="27">
        <v>624</v>
      </c>
      <c r="K81" s="27">
        <v>768</v>
      </c>
      <c r="L81" s="27">
        <v>500</v>
      </c>
      <c r="M81" s="27">
        <v>404</v>
      </c>
      <c r="N81" s="46">
        <v>367</v>
      </c>
      <c r="O81" s="27">
        <v>381</v>
      </c>
      <c r="P81" s="27">
        <v>365</v>
      </c>
      <c r="Q81" s="27">
        <v>398</v>
      </c>
      <c r="R81" s="27">
        <v>404</v>
      </c>
      <c r="S81" s="27">
        <v>396</v>
      </c>
      <c r="T81" s="28">
        <v>405</v>
      </c>
    </row>
    <row r="82" spans="1:20" ht="7.5" customHeight="1">
      <c r="A82" s="32" t="s">
        <v>183</v>
      </c>
      <c r="B82" s="31">
        <v>80</v>
      </c>
      <c r="C82" s="27">
        <v>932</v>
      </c>
      <c r="D82" s="27">
        <v>625</v>
      </c>
      <c r="E82" s="27">
        <v>826</v>
      </c>
      <c r="F82" s="27">
        <v>682</v>
      </c>
      <c r="G82" s="27">
        <v>414</v>
      </c>
      <c r="H82" s="27">
        <v>262</v>
      </c>
      <c r="I82" s="27">
        <v>373</v>
      </c>
      <c r="J82" s="27">
        <v>117</v>
      </c>
      <c r="K82" s="27">
        <v>510</v>
      </c>
      <c r="L82" s="27">
        <v>612</v>
      </c>
      <c r="M82" s="27">
        <v>137</v>
      </c>
      <c r="N82" s="47">
        <v>199</v>
      </c>
      <c r="O82" s="27">
        <v>140</v>
      </c>
      <c r="P82" s="27">
        <v>167</v>
      </c>
      <c r="Q82" s="27">
        <v>129</v>
      </c>
      <c r="R82" s="27">
        <v>128</v>
      </c>
      <c r="S82" s="27">
        <v>136</v>
      </c>
      <c r="T82" s="33">
        <v>122</v>
      </c>
    </row>
    <row r="83" spans="1:20" ht="7.5" customHeight="1">
      <c r="A83" s="18" t="s">
        <v>184</v>
      </c>
      <c r="B83" s="26">
        <v>81</v>
      </c>
      <c r="C83" s="27">
        <v>369</v>
      </c>
      <c r="D83" s="27">
        <v>857</v>
      </c>
      <c r="E83" s="27">
        <v>76</v>
      </c>
      <c r="F83" s="27">
        <v>286</v>
      </c>
      <c r="G83" s="27">
        <v>702</v>
      </c>
      <c r="H83" s="27">
        <v>586</v>
      </c>
      <c r="I83" s="27">
        <v>770</v>
      </c>
      <c r="J83" s="27">
        <v>931</v>
      </c>
      <c r="K83" s="27">
        <v>848</v>
      </c>
      <c r="L83" s="27">
        <v>428</v>
      </c>
      <c r="M83" s="27">
        <v>667</v>
      </c>
      <c r="N83" s="46">
        <v>677</v>
      </c>
      <c r="O83" s="27">
        <v>704</v>
      </c>
      <c r="P83" s="27">
        <v>676</v>
      </c>
      <c r="Q83" s="27">
        <v>714</v>
      </c>
      <c r="R83" s="27">
        <v>715</v>
      </c>
      <c r="S83" s="27">
        <v>707</v>
      </c>
      <c r="T83" s="28">
        <v>722</v>
      </c>
    </row>
    <row r="84" spans="1:20" ht="7.5" customHeight="1">
      <c r="A84" s="18" t="s">
        <v>185</v>
      </c>
      <c r="B84" s="26">
        <v>82</v>
      </c>
      <c r="C84" s="27">
        <v>441</v>
      </c>
      <c r="D84" s="27">
        <v>785</v>
      </c>
      <c r="E84" s="27">
        <v>50</v>
      </c>
      <c r="F84" s="27">
        <v>214</v>
      </c>
      <c r="G84" s="27">
        <v>630</v>
      </c>
      <c r="H84" s="27">
        <v>514</v>
      </c>
      <c r="I84" s="27">
        <v>804</v>
      </c>
      <c r="J84" s="27">
        <v>859</v>
      </c>
      <c r="K84" s="27">
        <v>881</v>
      </c>
      <c r="L84" s="27">
        <v>500</v>
      </c>
      <c r="M84" s="27">
        <v>639</v>
      </c>
      <c r="N84" s="46">
        <v>615</v>
      </c>
      <c r="O84" s="27">
        <v>642</v>
      </c>
      <c r="P84" s="27">
        <v>614</v>
      </c>
      <c r="Q84" s="27">
        <v>652</v>
      </c>
      <c r="R84" s="27">
        <v>653</v>
      </c>
      <c r="S84" s="27">
        <v>645</v>
      </c>
      <c r="T84" s="28">
        <v>660</v>
      </c>
    </row>
    <row r="85" spans="1:20" ht="7.5" customHeight="1">
      <c r="A85" s="32" t="s">
        <v>186</v>
      </c>
      <c r="B85" s="31">
        <v>83</v>
      </c>
      <c r="C85" s="27">
        <v>66</v>
      </c>
      <c r="D85" s="27">
        <v>1252</v>
      </c>
      <c r="E85" s="27">
        <v>470</v>
      </c>
      <c r="F85" s="27">
        <v>712</v>
      </c>
      <c r="G85" s="27">
        <v>1006</v>
      </c>
      <c r="H85" s="27">
        <v>758</v>
      </c>
      <c r="I85" s="27">
        <v>776</v>
      </c>
      <c r="J85" s="27">
        <v>1053</v>
      </c>
      <c r="K85" s="27">
        <v>862</v>
      </c>
      <c r="L85" s="27">
        <v>380</v>
      </c>
      <c r="M85" s="27">
        <v>855</v>
      </c>
      <c r="N85" s="47">
        <v>783</v>
      </c>
      <c r="O85" s="27">
        <v>869</v>
      </c>
      <c r="P85" s="27">
        <v>839</v>
      </c>
      <c r="Q85" s="27">
        <v>870</v>
      </c>
      <c r="R85" s="27">
        <v>864</v>
      </c>
      <c r="S85" s="27">
        <v>858</v>
      </c>
      <c r="T85" s="33">
        <v>880</v>
      </c>
    </row>
    <row r="86" spans="1:20" ht="7.5" customHeight="1">
      <c r="A86" s="32" t="s">
        <v>187</v>
      </c>
      <c r="B86" s="31">
        <v>84</v>
      </c>
      <c r="C86" s="27">
        <v>98</v>
      </c>
      <c r="D86" s="27">
        <v>1095</v>
      </c>
      <c r="E86" s="27">
        <v>242</v>
      </c>
      <c r="F86" s="27">
        <v>584</v>
      </c>
      <c r="G86" s="27">
        <v>849</v>
      </c>
      <c r="H86" s="27">
        <v>607</v>
      </c>
      <c r="I86" s="27">
        <v>625</v>
      </c>
      <c r="J86" s="27">
        <v>902</v>
      </c>
      <c r="K86" s="27">
        <v>711</v>
      </c>
      <c r="L86" s="27">
        <v>229</v>
      </c>
      <c r="M86" s="27">
        <v>704</v>
      </c>
      <c r="N86" s="47">
        <v>693</v>
      </c>
      <c r="O86" s="27">
        <v>709</v>
      </c>
      <c r="P86" s="27">
        <v>679</v>
      </c>
      <c r="Q86" s="27">
        <v>710</v>
      </c>
      <c r="R86" s="27">
        <v>704</v>
      </c>
      <c r="S86" s="27">
        <v>698</v>
      </c>
      <c r="T86" s="33">
        <v>720</v>
      </c>
    </row>
    <row r="87" spans="1:20" ht="7.5" customHeight="1">
      <c r="A87" s="18" t="s">
        <v>188</v>
      </c>
      <c r="B87" s="26">
        <v>85</v>
      </c>
      <c r="C87" s="27">
        <v>837</v>
      </c>
      <c r="D87" s="27">
        <v>378</v>
      </c>
      <c r="E87" s="27">
        <v>512</v>
      </c>
      <c r="F87" s="27">
        <v>270</v>
      </c>
      <c r="G87" s="27">
        <v>171</v>
      </c>
      <c r="H87" s="27">
        <v>310</v>
      </c>
      <c r="I87" s="27">
        <v>684</v>
      </c>
      <c r="J87" s="27">
        <v>635</v>
      </c>
      <c r="K87" s="27">
        <v>834</v>
      </c>
      <c r="L87" s="27">
        <v>587</v>
      </c>
      <c r="M87" s="27">
        <v>419</v>
      </c>
      <c r="N87" s="46">
        <v>395</v>
      </c>
      <c r="O87" s="27">
        <v>403</v>
      </c>
      <c r="P87" s="27">
        <v>390</v>
      </c>
      <c r="Q87" s="27">
        <v>420</v>
      </c>
      <c r="R87" s="27">
        <v>429</v>
      </c>
      <c r="S87" s="27">
        <v>421</v>
      </c>
      <c r="T87" s="28">
        <v>419</v>
      </c>
    </row>
    <row r="88" spans="1:20" ht="7.5" customHeight="1">
      <c r="A88" s="32" t="s">
        <v>189</v>
      </c>
      <c r="B88" s="31">
        <v>86</v>
      </c>
      <c r="C88" s="27">
        <v>707</v>
      </c>
      <c r="D88" s="27">
        <v>491</v>
      </c>
      <c r="E88" s="27">
        <v>423</v>
      </c>
      <c r="F88" s="27">
        <v>227</v>
      </c>
      <c r="G88" s="27">
        <v>257</v>
      </c>
      <c r="H88" s="27">
        <v>220</v>
      </c>
      <c r="I88" s="27">
        <v>588</v>
      </c>
      <c r="J88" s="27">
        <v>551</v>
      </c>
      <c r="K88" s="27">
        <v>695</v>
      </c>
      <c r="L88" s="27">
        <v>427</v>
      </c>
      <c r="M88" s="27">
        <v>331</v>
      </c>
      <c r="N88" s="47">
        <v>306</v>
      </c>
      <c r="O88" s="27">
        <v>313</v>
      </c>
      <c r="P88" s="27">
        <v>291</v>
      </c>
      <c r="Q88" s="27">
        <v>329</v>
      </c>
      <c r="R88" s="27">
        <v>330</v>
      </c>
      <c r="S88" s="27">
        <v>322</v>
      </c>
      <c r="T88" s="33">
        <v>337</v>
      </c>
    </row>
    <row r="89" spans="1:20" ht="7.5" customHeight="1">
      <c r="A89" s="32" t="s">
        <v>190</v>
      </c>
      <c r="B89" s="31">
        <v>87</v>
      </c>
      <c r="C89" s="27">
        <v>589</v>
      </c>
      <c r="D89" s="27">
        <v>609</v>
      </c>
      <c r="E89" s="27">
        <v>305</v>
      </c>
      <c r="F89" s="27">
        <v>221</v>
      </c>
      <c r="G89" s="27">
        <v>375</v>
      </c>
      <c r="H89" s="27">
        <v>259</v>
      </c>
      <c r="I89" s="27">
        <v>594</v>
      </c>
      <c r="J89" s="27">
        <v>604</v>
      </c>
      <c r="K89" s="27">
        <v>672</v>
      </c>
      <c r="L89" s="27">
        <v>363</v>
      </c>
      <c r="M89" s="27">
        <v>384</v>
      </c>
      <c r="N89" s="47">
        <v>345</v>
      </c>
      <c r="O89" s="27">
        <v>369</v>
      </c>
      <c r="P89" s="27">
        <v>341</v>
      </c>
      <c r="Q89" s="27">
        <v>379</v>
      </c>
      <c r="R89" s="27">
        <v>380</v>
      </c>
      <c r="S89" s="27">
        <v>372</v>
      </c>
      <c r="T89" s="33">
        <v>387</v>
      </c>
    </row>
    <row r="90" spans="1:20" ht="7.5" customHeight="1">
      <c r="A90" s="18" t="s">
        <v>191</v>
      </c>
      <c r="B90" s="26">
        <v>89</v>
      </c>
      <c r="C90" s="27">
        <v>630</v>
      </c>
      <c r="D90" s="27">
        <v>680</v>
      </c>
      <c r="E90" s="27">
        <v>641</v>
      </c>
      <c r="F90" s="27">
        <v>538</v>
      </c>
      <c r="G90" s="27">
        <v>434</v>
      </c>
      <c r="H90" s="27">
        <v>150</v>
      </c>
      <c r="I90" s="27">
        <v>263</v>
      </c>
      <c r="J90" s="27">
        <v>385</v>
      </c>
      <c r="K90" s="27">
        <v>370</v>
      </c>
      <c r="L90" s="27">
        <v>310</v>
      </c>
      <c r="M90" s="27">
        <v>165</v>
      </c>
      <c r="N90" s="46">
        <v>110</v>
      </c>
      <c r="O90" s="27">
        <v>180</v>
      </c>
      <c r="P90" s="27">
        <v>158</v>
      </c>
      <c r="Q90" s="27">
        <v>181</v>
      </c>
      <c r="R90" s="27">
        <v>175</v>
      </c>
      <c r="S90" s="27">
        <v>169</v>
      </c>
      <c r="T90" s="28">
        <v>191</v>
      </c>
    </row>
    <row r="91" spans="1:20" ht="7.5" customHeight="1">
      <c r="A91" s="18" t="s">
        <v>192</v>
      </c>
      <c r="B91" s="26">
        <v>90</v>
      </c>
      <c r="C91" s="27">
        <v>665</v>
      </c>
      <c r="D91" s="27">
        <v>974</v>
      </c>
      <c r="E91" s="27">
        <v>809</v>
      </c>
      <c r="F91" s="27">
        <v>774</v>
      </c>
      <c r="G91" s="27">
        <v>728</v>
      </c>
      <c r="H91" s="27">
        <v>444</v>
      </c>
      <c r="I91" s="27">
        <v>164</v>
      </c>
      <c r="J91" s="27">
        <v>547</v>
      </c>
      <c r="K91" s="27">
        <v>137</v>
      </c>
      <c r="L91" s="27">
        <v>345</v>
      </c>
      <c r="M91" s="27">
        <v>424</v>
      </c>
      <c r="N91" s="46">
        <v>383</v>
      </c>
      <c r="O91" s="27">
        <v>442</v>
      </c>
      <c r="P91" s="27">
        <v>428</v>
      </c>
      <c r="Q91" s="27">
        <v>436</v>
      </c>
      <c r="R91" s="27">
        <v>427</v>
      </c>
      <c r="S91" s="27">
        <v>422</v>
      </c>
      <c r="T91" s="28">
        <v>441</v>
      </c>
    </row>
    <row r="92" spans="1:20" s="20" customFormat="1" ht="7.5" customHeight="1">
      <c r="A92" s="32" t="s">
        <v>112</v>
      </c>
      <c r="B92" s="31">
        <v>91</v>
      </c>
      <c r="C92" s="27">
        <v>765</v>
      </c>
      <c r="D92" s="27">
        <v>536</v>
      </c>
      <c r="E92" s="27">
        <v>664</v>
      </c>
      <c r="F92" s="27">
        <v>517</v>
      </c>
      <c r="G92" s="27">
        <v>325</v>
      </c>
      <c r="H92" s="27">
        <v>84</v>
      </c>
      <c r="I92" s="27">
        <v>329</v>
      </c>
      <c r="J92" s="27">
        <v>267</v>
      </c>
      <c r="K92" s="27">
        <v>452</v>
      </c>
      <c r="L92" s="27">
        <v>449</v>
      </c>
      <c r="M92" s="27">
        <v>35</v>
      </c>
      <c r="N92" s="47">
        <v>48</v>
      </c>
      <c r="O92" s="27">
        <v>31</v>
      </c>
      <c r="P92" s="27">
        <v>50</v>
      </c>
      <c r="Q92" s="27">
        <v>38</v>
      </c>
      <c r="R92" s="27">
        <v>39</v>
      </c>
      <c r="S92" s="27">
        <v>31</v>
      </c>
      <c r="T92" s="28">
        <v>46</v>
      </c>
    </row>
    <row r="93" spans="1:20" s="20" customFormat="1" ht="7.5" customHeight="1">
      <c r="A93" s="32" t="s">
        <v>113</v>
      </c>
      <c r="B93" s="31">
        <v>92</v>
      </c>
      <c r="C93" s="27">
        <v>796</v>
      </c>
      <c r="D93" s="27">
        <v>552</v>
      </c>
      <c r="E93" s="27">
        <v>702</v>
      </c>
      <c r="F93" s="27">
        <v>555</v>
      </c>
      <c r="G93" s="27">
        <v>341</v>
      </c>
      <c r="H93" s="27">
        <v>122</v>
      </c>
      <c r="I93" s="27">
        <v>325</v>
      </c>
      <c r="J93" s="27">
        <v>229</v>
      </c>
      <c r="K93" s="27">
        <v>448</v>
      </c>
      <c r="L93" s="27">
        <v>480</v>
      </c>
      <c r="M93" s="27">
        <v>9</v>
      </c>
      <c r="N93" s="47">
        <v>71</v>
      </c>
      <c r="O93" s="27">
        <v>17</v>
      </c>
      <c r="P93" s="27">
        <v>38</v>
      </c>
      <c r="Q93" s="27">
        <v>50</v>
      </c>
      <c r="R93" s="27">
        <v>9</v>
      </c>
      <c r="S93" s="27">
        <v>17</v>
      </c>
      <c r="T93" s="28">
        <v>10</v>
      </c>
    </row>
    <row r="94" spans="1:20" s="20" customFormat="1" ht="7.5" customHeight="1">
      <c r="A94" s="32" t="s">
        <v>114</v>
      </c>
      <c r="B94" s="31">
        <v>93</v>
      </c>
      <c r="C94" s="27">
        <v>790</v>
      </c>
      <c r="D94" s="27">
        <v>561</v>
      </c>
      <c r="E94" s="27">
        <v>703</v>
      </c>
      <c r="F94" s="27">
        <v>556</v>
      </c>
      <c r="G94" s="27">
        <v>350</v>
      </c>
      <c r="H94" s="27">
        <v>123</v>
      </c>
      <c r="I94" s="27">
        <v>316</v>
      </c>
      <c r="J94" s="27">
        <v>228</v>
      </c>
      <c r="K94" s="27">
        <v>439</v>
      </c>
      <c r="L94" s="27">
        <v>474</v>
      </c>
      <c r="M94" s="27">
        <v>9</v>
      </c>
      <c r="N94" s="47">
        <v>67</v>
      </c>
      <c r="O94" s="27">
        <v>26</v>
      </c>
      <c r="P94" s="27">
        <v>39</v>
      </c>
      <c r="Q94" s="27">
        <v>9</v>
      </c>
      <c r="R94" s="27">
        <v>50</v>
      </c>
      <c r="S94" s="27">
        <v>8</v>
      </c>
      <c r="T94" s="28">
        <v>18</v>
      </c>
    </row>
    <row r="95" spans="1:20" s="20" customFormat="1" ht="7.5" customHeight="1">
      <c r="A95" s="32" t="s">
        <v>115</v>
      </c>
      <c r="B95" s="31">
        <v>94</v>
      </c>
      <c r="C95" s="27">
        <v>784</v>
      </c>
      <c r="D95" s="27">
        <v>557</v>
      </c>
      <c r="E95" s="27">
        <v>695</v>
      </c>
      <c r="F95" s="27">
        <v>548</v>
      </c>
      <c r="G95" s="27">
        <v>346</v>
      </c>
      <c r="H95" s="27">
        <v>115</v>
      </c>
      <c r="I95" s="27">
        <v>315</v>
      </c>
      <c r="J95" s="27">
        <v>236</v>
      </c>
      <c r="K95" s="27">
        <v>438</v>
      </c>
      <c r="L95" s="27">
        <v>468</v>
      </c>
      <c r="M95" s="27">
        <v>9</v>
      </c>
      <c r="N95" s="47">
        <v>59</v>
      </c>
      <c r="O95" s="27">
        <v>22</v>
      </c>
      <c r="P95" s="27">
        <v>31</v>
      </c>
      <c r="Q95" s="27">
        <v>17</v>
      </c>
      <c r="R95" s="27">
        <v>8</v>
      </c>
      <c r="S95" s="27">
        <v>50</v>
      </c>
      <c r="T95" s="28">
        <v>26</v>
      </c>
    </row>
    <row r="96" spans="1:20" s="20" customFormat="1" ht="7.5" customHeight="1">
      <c r="A96" s="32" t="s">
        <v>116</v>
      </c>
      <c r="B96" s="34">
        <v>95</v>
      </c>
      <c r="C96" s="33">
        <v>806</v>
      </c>
      <c r="D96" s="33">
        <v>551</v>
      </c>
      <c r="E96" s="33">
        <v>710</v>
      </c>
      <c r="F96" s="33">
        <v>563</v>
      </c>
      <c r="G96" s="33">
        <v>340</v>
      </c>
      <c r="H96" s="33">
        <v>130</v>
      </c>
      <c r="I96" s="33">
        <v>330</v>
      </c>
      <c r="J96" s="33">
        <v>224</v>
      </c>
      <c r="K96" s="33">
        <v>453</v>
      </c>
      <c r="L96" s="33">
        <v>490</v>
      </c>
      <c r="M96" s="28">
        <v>30</v>
      </c>
      <c r="N96" s="48">
        <v>81</v>
      </c>
      <c r="O96" s="33">
        <v>26</v>
      </c>
      <c r="P96" s="33">
        <v>46</v>
      </c>
      <c r="Q96" s="33">
        <v>10</v>
      </c>
      <c r="R96" s="33">
        <v>18</v>
      </c>
      <c r="S96" s="33">
        <v>26</v>
      </c>
      <c r="T96" s="35">
        <v>50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showGridLines="0" showRowColHeaders="0" workbookViewId="0" topLeftCell="A51">
      <selection activeCell="D61" sqref="D61"/>
    </sheetView>
  </sheetViews>
  <sheetFormatPr defaultColWidth="11.421875" defaultRowHeight="12.75"/>
  <cols>
    <col min="2" max="2" width="16.28125" style="0" customWidth="1"/>
    <col min="4" max="4" width="6.00390625" style="0" customWidth="1"/>
    <col min="7" max="7" width="8.7109375" style="0" customWidth="1"/>
  </cols>
  <sheetData>
    <row r="1" spans="1:5" ht="12.75">
      <c r="A1" s="36" t="s">
        <v>309</v>
      </c>
      <c r="B1" s="37"/>
      <c r="C1" s="37"/>
      <c r="D1" s="37"/>
      <c r="E1" s="37"/>
    </row>
    <row r="2" spans="1:8" ht="33.75" customHeight="1">
      <c r="A2" s="38" t="s">
        <v>193</v>
      </c>
      <c r="B2" s="39" t="s">
        <v>194</v>
      </c>
      <c r="C2" s="38" t="s">
        <v>306</v>
      </c>
      <c r="D2" s="50" t="s">
        <v>310</v>
      </c>
      <c r="E2" s="38" t="s">
        <v>195</v>
      </c>
      <c r="F2" s="42" t="s">
        <v>311</v>
      </c>
      <c r="G2" s="42" t="s">
        <v>307</v>
      </c>
      <c r="H2" s="43"/>
    </row>
    <row r="3" spans="1:7" ht="12.75">
      <c r="A3" s="40">
        <v>15200002</v>
      </c>
      <c r="B3" s="40" t="s">
        <v>196</v>
      </c>
      <c r="C3" s="40">
        <v>1150</v>
      </c>
      <c r="D3" s="40">
        <f>INT(C3/1000)</f>
        <v>1</v>
      </c>
      <c r="E3" s="40" t="s">
        <v>197</v>
      </c>
      <c r="F3" s="41">
        <v>19.15392</v>
      </c>
      <c r="G3">
        <v>365</v>
      </c>
    </row>
    <row r="4" spans="1:6" ht="12.75">
      <c r="A4" s="40">
        <v>15200002</v>
      </c>
      <c r="B4" s="40" t="s">
        <v>196</v>
      </c>
      <c r="C4" s="40">
        <v>1150</v>
      </c>
      <c r="D4" s="40">
        <f aca="true" t="shared" si="0" ref="D4:D67">INT(C4/1000)</f>
        <v>1</v>
      </c>
      <c r="E4" s="40" t="s">
        <v>197</v>
      </c>
      <c r="F4" s="41">
        <v>3.1875</v>
      </c>
    </row>
    <row r="5" spans="1:6" ht="12.75">
      <c r="A5" s="40">
        <v>15200002</v>
      </c>
      <c r="B5" s="40" t="s">
        <v>196</v>
      </c>
      <c r="C5" s="40">
        <v>1150</v>
      </c>
      <c r="D5" s="40">
        <f t="shared" si="0"/>
        <v>1</v>
      </c>
      <c r="E5" s="40" t="s">
        <v>197</v>
      </c>
      <c r="F5" s="41">
        <v>19.15392</v>
      </c>
    </row>
    <row r="6" spans="1:6" ht="12.75">
      <c r="A6" s="40">
        <v>15200002</v>
      </c>
      <c r="B6" s="40" t="s">
        <v>196</v>
      </c>
      <c r="C6" s="40">
        <v>1150</v>
      </c>
      <c r="D6" s="40">
        <f t="shared" si="0"/>
        <v>1</v>
      </c>
      <c r="E6" s="40" t="s">
        <v>197</v>
      </c>
      <c r="F6" s="41">
        <v>22.70013</v>
      </c>
    </row>
    <row r="7" spans="1:7" ht="12.75">
      <c r="A7" s="40">
        <v>4725505</v>
      </c>
      <c r="B7" s="40" t="s">
        <v>198</v>
      </c>
      <c r="C7" s="40">
        <v>1290</v>
      </c>
      <c r="D7" s="40">
        <f t="shared" si="0"/>
        <v>1</v>
      </c>
      <c r="E7" s="40" t="s">
        <v>199</v>
      </c>
      <c r="F7" s="41">
        <v>3.1875</v>
      </c>
      <c r="G7" s="49"/>
    </row>
    <row r="8" spans="1:6" ht="12.75">
      <c r="A8" s="40">
        <v>10800036</v>
      </c>
      <c r="B8" s="40" t="s">
        <v>200</v>
      </c>
      <c r="C8" s="40">
        <v>2408</v>
      </c>
      <c r="D8" s="40">
        <f t="shared" si="0"/>
        <v>2</v>
      </c>
      <c r="E8" s="40" t="s">
        <v>201</v>
      </c>
      <c r="F8" s="41">
        <v>6.6078342</v>
      </c>
    </row>
    <row r="9" spans="1:6" ht="12.75">
      <c r="A9" s="40">
        <v>10800036</v>
      </c>
      <c r="B9" s="40" t="s">
        <v>200</v>
      </c>
      <c r="C9" s="40">
        <v>2408</v>
      </c>
      <c r="D9" s="40">
        <f t="shared" si="0"/>
        <v>2</v>
      </c>
      <c r="E9" s="40" t="s">
        <v>201</v>
      </c>
      <c r="F9" s="41">
        <v>21.243552</v>
      </c>
    </row>
    <row r="10" spans="1:6" ht="12.75">
      <c r="A10" s="40">
        <v>10800036</v>
      </c>
      <c r="B10" s="40" t="s">
        <v>200</v>
      </c>
      <c r="C10" s="40">
        <v>2408</v>
      </c>
      <c r="D10" s="40">
        <f t="shared" si="0"/>
        <v>2</v>
      </c>
      <c r="E10" s="40" t="s">
        <v>201</v>
      </c>
      <c r="F10" s="41">
        <v>7.5715992000000005</v>
      </c>
    </row>
    <row r="11" spans="1:6" ht="12.75">
      <c r="A11" s="40">
        <v>10800036</v>
      </c>
      <c r="B11" s="40" t="s">
        <v>200</v>
      </c>
      <c r="C11" s="40">
        <v>2408</v>
      </c>
      <c r="D11" s="40">
        <f t="shared" si="0"/>
        <v>2</v>
      </c>
      <c r="E11" s="40" t="s">
        <v>201</v>
      </c>
      <c r="F11" s="41">
        <v>6.9734214</v>
      </c>
    </row>
    <row r="12" spans="1:6" ht="12.75">
      <c r="A12" s="40">
        <v>10800036</v>
      </c>
      <c r="B12" s="40" t="s">
        <v>200</v>
      </c>
      <c r="C12" s="40">
        <v>2408</v>
      </c>
      <c r="D12" s="40">
        <f t="shared" si="0"/>
        <v>2</v>
      </c>
      <c r="E12" s="40" t="s">
        <v>201</v>
      </c>
      <c r="F12" s="41">
        <v>4.35</v>
      </c>
    </row>
    <row r="13" spans="1:6" ht="12.75">
      <c r="A13" s="40">
        <v>10800036</v>
      </c>
      <c r="B13" s="40" t="s">
        <v>200</v>
      </c>
      <c r="C13" s="40">
        <v>2408</v>
      </c>
      <c r="D13" s="40">
        <f t="shared" si="0"/>
        <v>2</v>
      </c>
      <c r="E13" s="40" t="s">
        <v>201</v>
      </c>
      <c r="F13" s="41">
        <v>9.9</v>
      </c>
    </row>
    <row r="14" spans="1:6" ht="12.75">
      <c r="A14" s="40">
        <v>57600001</v>
      </c>
      <c r="B14" s="40" t="s">
        <v>202</v>
      </c>
      <c r="C14" s="40">
        <v>3400</v>
      </c>
      <c r="D14" s="40">
        <f t="shared" si="0"/>
        <v>3</v>
      </c>
      <c r="E14" s="40" t="s">
        <v>203</v>
      </c>
      <c r="F14" s="41">
        <v>19.811328</v>
      </c>
    </row>
    <row r="15" spans="1:6" ht="12.75">
      <c r="A15" s="40">
        <v>10800014</v>
      </c>
      <c r="B15" s="40" t="s">
        <v>204</v>
      </c>
      <c r="C15" s="40">
        <v>13667</v>
      </c>
      <c r="D15" s="40">
        <f t="shared" si="0"/>
        <v>13</v>
      </c>
      <c r="E15" s="40" t="s">
        <v>205</v>
      </c>
      <c r="F15" s="41">
        <v>3.1875</v>
      </c>
    </row>
    <row r="16" spans="1:6" ht="12.75">
      <c r="A16" s="40">
        <v>10800014</v>
      </c>
      <c r="B16" s="40" t="s">
        <v>204</v>
      </c>
      <c r="C16" s="40">
        <v>13667</v>
      </c>
      <c r="D16" s="40">
        <f t="shared" si="0"/>
        <v>13</v>
      </c>
      <c r="E16" s="40" t="s">
        <v>205</v>
      </c>
      <c r="F16" s="41">
        <v>12</v>
      </c>
    </row>
    <row r="17" spans="1:6" ht="12.75">
      <c r="A17" s="40">
        <v>10800014</v>
      </c>
      <c r="B17" s="40" t="s">
        <v>204</v>
      </c>
      <c r="C17" s="40">
        <v>13667</v>
      </c>
      <c r="D17" s="40">
        <f t="shared" si="0"/>
        <v>13</v>
      </c>
      <c r="E17" s="40" t="s">
        <v>205</v>
      </c>
      <c r="F17" s="41">
        <v>20.00807</v>
      </c>
    </row>
    <row r="18" spans="1:6" ht="12.75">
      <c r="A18" s="40">
        <v>10800014</v>
      </c>
      <c r="B18" s="40" t="s">
        <v>204</v>
      </c>
      <c r="C18" s="40">
        <v>13667</v>
      </c>
      <c r="D18" s="40">
        <f t="shared" si="0"/>
        <v>13</v>
      </c>
      <c r="E18" s="40" t="s">
        <v>205</v>
      </c>
      <c r="F18" s="41">
        <v>3.56</v>
      </c>
    </row>
    <row r="19" spans="1:6" ht="12.75">
      <c r="A19" s="40">
        <v>10800014</v>
      </c>
      <c r="B19" s="40" t="s">
        <v>204</v>
      </c>
      <c r="C19" s="40">
        <v>13667</v>
      </c>
      <c r="D19" s="40">
        <f t="shared" si="0"/>
        <v>13</v>
      </c>
      <c r="E19" s="40" t="s">
        <v>205</v>
      </c>
      <c r="F19" s="41">
        <v>22.089296</v>
      </c>
    </row>
    <row r="20" spans="1:6" ht="12.75">
      <c r="A20" s="40">
        <v>10800014</v>
      </c>
      <c r="B20" s="40" t="s">
        <v>204</v>
      </c>
      <c r="C20" s="40">
        <v>13667</v>
      </c>
      <c r="D20" s="40">
        <f t="shared" si="0"/>
        <v>13</v>
      </c>
      <c r="E20" s="40" t="s">
        <v>205</v>
      </c>
      <c r="F20" s="41">
        <v>22.814902</v>
      </c>
    </row>
    <row r="21" spans="1:6" ht="12.75">
      <c r="A21" s="40">
        <v>1113103</v>
      </c>
      <c r="B21" s="40" t="s">
        <v>206</v>
      </c>
      <c r="C21" s="40">
        <v>13792</v>
      </c>
      <c r="D21" s="40">
        <f t="shared" si="0"/>
        <v>13</v>
      </c>
      <c r="E21" s="40" t="s">
        <v>207</v>
      </c>
      <c r="F21" s="41">
        <v>6.75</v>
      </c>
    </row>
    <row r="22" spans="1:6" ht="12.75">
      <c r="A22" s="40">
        <v>1113103</v>
      </c>
      <c r="B22" s="40" t="s">
        <v>206</v>
      </c>
      <c r="C22" s="40">
        <v>13792</v>
      </c>
      <c r="D22" s="40">
        <f t="shared" si="0"/>
        <v>13</v>
      </c>
      <c r="E22" s="40" t="s">
        <v>207</v>
      </c>
      <c r="F22" s="41">
        <v>6.4</v>
      </c>
    </row>
    <row r="23" spans="1:6" ht="12.75">
      <c r="A23" s="40">
        <v>1113103</v>
      </c>
      <c r="B23" s="40" t="s">
        <v>206</v>
      </c>
      <c r="C23" s="40">
        <v>13792</v>
      </c>
      <c r="D23" s="40">
        <f t="shared" si="0"/>
        <v>13</v>
      </c>
      <c r="E23" s="40" t="s">
        <v>207</v>
      </c>
      <c r="F23" s="41">
        <v>21.94176</v>
      </c>
    </row>
    <row r="24" spans="1:6" ht="12.75">
      <c r="A24" s="40">
        <v>1113103</v>
      </c>
      <c r="B24" s="40" t="s">
        <v>206</v>
      </c>
      <c r="C24" s="40">
        <v>13792</v>
      </c>
      <c r="D24" s="40">
        <f t="shared" si="0"/>
        <v>13</v>
      </c>
      <c r="E24" s="40" t="s">
        <v>207</v>
      </c>
      <c r="F24" s="41">
        <v>11.978819999999999</v>
      </c>
    </row>
    <row r="25" spans="1:6" ht="12.75">
      <c r="A25" s="40">
        <v>1113103</v>
      </c>
      <c r="B25" s="40" t="s">
        <v>206</v>
      </c>
      <c r="C25" s="40">
        <v>13792</v>
      </c>
      <c r="D25" s="40">
        <f t="shared" si="0"/>
        <v>13</v>
      </c>
      <c r="E25" s="40" t="s">
        <v>207</v>
      </c>
      <c r="F25" s="41">
        <v>7.66612</v>
      </c>
    </row>
    <row r="26" spans="1:6" ht="12.75">
      <c r="A26" s="40">
        <v>1113103</v>
      </c>
      <c r="B26" s="40" t="s">
        <v>206</v>
      </c>
      <c r="C26" s="40">
        <v>13792</v>
      </c>
      <c r="D26" s="40">
        <f t="shared" si="0"/>
        <v>13</v>
      </c>
      <c r="E26" s="40" t="s">
        <v>207</v>
      </c>
      <c r="F26" s="41">
        <v>7.8430968000000005</v>
      </c>
    </row>
    <row r="27" spans="1:6" ht="12.75">
      <c r="A27" s="40">
        <v>1113103</v>
      </c>
      <c r="B27" s="40" t="s">
        <v>206</v>
      </c>
      <c r="C27" s="40">
        <v>13792</v>
      </c>
      <c r="D27" s="40">
        <f t="shared" si="0"/>
        <v>13</v>
      </c>
      <c r="E27" s="40" t="s">
        <v>207</v>
      </c>
      <c r="F27" s="41">
        <v>23.63788</v>
      </c>
    </row>
    <row r="28" spans="1:6" ht="12.75">
      <c r="A28" s="40">
        <v>57400001</v>
      </c>
      <c r="B28" s="40" t="s">
        <v>208</v>
      </c>
      <c r="C28" s="40">
        <v>14100</v>
      </c>
      <c r="D28" s="40">
        <f t="shared" si="0"/>
        <v>14</v>
      </c>
      <c r="E28" s="40" t="s">
        <v>209</v>
      </c>
      <c r="F28" s="41">
        <v>6</v>
      </c>
    </row>
    <row r="29" spans="1:6" ht="12.75">
      <c r="A29" s="40">
        <v>57400001</v>
      </c>
      <c r="B29" s="40" t="s">
        <v>208</v>
      </c>
      <c r="C29" s="40">
        <v>14100</v>
      </c>
      <c r="D29" s="40">
        <f t="shared" si="0"/>
        <v>14</v>
      </c>
      <c r="E29" s="40" t="s">
        <v>209</v>
      </c>
      <c r="F29" s="41">
        <v>10.8</v>
      </c>
    </row>
    <row r="30" spans="1:6" ht="12.75">
      <c r="A30" s="40">
        <v>10800002</v>
      </c>
      <c r="B30" s="40" t="s">
        <v>204</v>
      </c>
      <c r="C30" s="40">
        <v>14650</v>
      </c>
      <c r="D30" s="40">
        <f t="shared" si="0"/>
        <v>14</v>
      </c>
      <c r="E30" s="40" t="s">
        <v>210</v>
      </c>
      <c r="F30" s="41">
        <v>21.243552</v>
      </c>
    </row>
    <row r="31" spans="1:6" ht="12.75">
      <c r="A31" s="40">
        <v>10800002</v>
      </c>
      <c r="B31" s="40" t="s">
        <v>204</v>
      </c>
      <c r="C31" s="40">
        <v>14650</v>
      </c>
      <c r="D31" s="40">
        <f t="shared" si="0"/>
        <v>14</v>
      </c>
      <c r="E31" s="40" t="s">
        <v>210</v>
      </c>
      <c r="F31" s="41">
        <v>20.184984</v>
      </c>
    </row>
    <row r="32" spans="1:6" ht="12.75">
      <c r="A32" s="40">
        <v>10800002</v>
      </c>
      <c r="B32" s="40" t="s">
        <v>204</v>
      </c>
      <c r="C32" s="40">
        <v>14650</v>
      </c>
      <c r="D32" s="40">
        <f t="shared" si="0"/>
        <v>14</v>
      </c>
      <c r="E32" s="40" t="s">
        <v>210</v>
      </c>
      <c r="F32" s="41">
        <v>13</v>
      </c>
    </row>
    <row r="33" spans="1:6" ht="12.75">
      <c r="A33" s="40">
        <v>10800002</v>
      </c>
      <c r="B33" s="40" t="s">
        <v>204</v>
      </c>
      <c r="C33" s="40">
        <v>14650</v>
      </c>
      <c r="D33" s="40">
        <f t="shared" si="0"/>
        <v>14</v>
      </c>
      <c r="E33" s="40" t="s">
        <v>210</v>
      </c>
      <c r="F33" s="41">
        <v>7.4011555200000005</v>
      </c>
    </row>
    <row r="34" spans="1:6" ht="12.75">
      <c r="A34" s="40">
        <v>10800002</v>
      </c>
      <c r="B34" s="40" t="s">
        <v>204</v>
      </c>
      <c r="C34" s="40">
        <v>14650</v>
      </c>
      <c r="D34" s="40">
        <f t="shared" si="0"/>
        <v>14</v>
      </c>
      <c r="E34" s="40" t="s">
        <v>210</v>
      </c>
      <c r="F34" s="41">
        <v>20.241976</v>
      </c>
    </row>
    <row r="35" spans="1:6" ht="12.75">
      <c r="A35" s="40">
        <v>57400001</v>
      </c>
      <c r="B35" s="40" t="s">
        <v>208</v>
      </c>
      <c r="C35" s="40">
        <v>14100</v>
      </c>
      <c r="D35" s="40">
        <f t="shared" si="0"/>
        <v>14</v>
      </c>
      <c r="E35" s="40" t="s">
        <v>209</v>
      </c>
      <c r="F35" s="41">
        <v>10.856059</v>
      </c>
    </row>
    <row r="36" spans="1:6" ht="12.75">
      <c r="A36" s="40">
        <v>90616485</v>
      </c>
      <c r="B36" s="40" t="s">
        <v>211</v>
      </c>
      <c r="C36" s="40">
        <v>16700</v>
      </c>
      <c r="D36" s="40">
        <f t="shared" si="0"/>
        <v>16</v>
      </c>
      <c r="E36" s="40" t="s">
        <v>212</v>
      </c>
      <c r="F36" s="41">
        <v>18.05886</v>
      </c>
    </row>
    <row r="37" spans="1:6" ht="12.75">
      <c r="A37" s="40">
        <v>90616485</v>
      </c>
      <c r="B37" s="40" t="s">
        <v>211</v>
      </c>
      <c r="C37" s="40">
        <v>16700</v>
      </c>
      <c r="D37" s="40">
        <f t="shared" si="0"/>
        <v>16</v>
      </c>
      <c r="E37" s="40" t="s">
        <v>212</v>
      </c>
      <c r="F37" s="41">
        <v>8.239392</v>
      </c>
    </row>
    <row r="38" spans="1:6" ht="12.75">
      <c r="A38" s="40">
        <v>81701460</v>
      </c>
      <c r="B38" s="40" t="s">
        <v>213</v>
      </c>
      <c r="C38" s="40">
        <v>17118</v>
      </c>
      <c r="D38" s="40">
        <f t="shared" si="0"/>
        <v>17</v>
      </c>
      <c r="E38" s="40" t="s">
        <v>214</v>
      </c>
      <c r="F38" s="41">
        <v>18.71424</v>
      </c>
    </row>
    <row r="39" spans="1:6" ht="12.75">
      <c r="A39" s="40">
        <v>1125110</v>
      </c>
      <c r="B39" s="40" t="s">
        <v>215</v>
      </c>
      <c r="C39" s="40">
        <v>25052</v>
      </c>
      <c r="D39" s="40">
        <f t="shared" si="0"/>
        <v>25</v>
      </c>
      <c r="E39" s="40" t="s">
        <v>216</v>
      </c>
      <c r="F39" s="41">
        <v>21.94176</v>
      </c>
    </row>
    <row r="40" spans="1:6" ht="12.75">
      <c r="A40" s="40">
        <v>1125110</v>
      </c>
      <c r="B40" s="40" t="s">
        <v>215</v>
      </c>
      <c r="C40" s="40">
        <v>25052</v>
      </c>
      <c r="D40" s="40">
        <f t="shared" si="0"/>
        <v>25</v>
      </c>
      <c r="E40" s="40" t="s">
        <v>216</v>
      </c>
      <c r="F40" s="41">
        <v>6.27228</v>
      </c>
    </row>
    <row r="41" spans="1:6" ht="12.75">
      <c r="A41" s="40">
        <v>1125110</v>
      </c>
      <c r="B41" s="40" t="s">
        <v>215</v>
      </c>
      <c r="C41" s="40">
        <v>25052</v>
      </c>
      <c r="D41" s="40">
        <f t="shared" si="0"/>
        <v>25</v>
      </c>
      <c r="E41" s="40" t="s">
        <v>216</v>
      </c>
      <c r="F41" s="41">
        <v>5.709646800000001</v>
      </c>
    </row>
    <row r="42" spans="1:6" ht="12.75">
      <c r="A42" s="40">
        <v>1125110</v>
      </c>
      <c r="B42" s="40" t="s">
        <v>215</v>
      </c>
      <c r="C42" s="40">
        <v>25052</v>
      </c>
      <c r="D42" s="40">
        <f t="shared" si="0"/>
        <v>25</v>
      </c>
      <c r="E42" s="40" t="s">
        <v>216</v>
      </c>
      <c r="F42" s="41">
        <v>7.780291200000001</v>
      </c>
    </row>
    <row r="43" spans="1:6" ht="12.75">
      <c r="A43" s="40">
        <v>1125110</v>
      </c>
      <c r="B43" s="40" t="s">
        <v>215</v>
      </c>
      <c r="C43" s="40">
        <v>25052</v>
      </c>
      <c r="D43" s="40">
        <f t="shared" si="0"/>
        <v>25</v>
      </c>
      <c r="E43" s="40" t="s">
        <v>216</v>
      </c>
      <c r="F43" s="41">
        <v>23.70352</v>
      </c>
    </row>
    <row r="44" spans="1:6" ht="12.75">
      <c r="A44" s="40">
        <v>1125110</v>
      </c>
      <c r="B44" s="40" t="s">
        <v>215</v>
      </c>
      <c r="C44" s="40">
        <v>25052</v>
      </c>
      <c r="D44" s="40">
        <f t="shared" si="0"/>
        <v>25</v>
      </c>
      <c r="E44" s="40" t="s">
        <v>216</v>
      </c>
      <c r="F44" s="41">
        <v>23.504928</v>
      </c>
    </row>
    <row r="45" spans="1:6" ht="12.75">
      <c r="A45" s="40">
        <v>82909169</v>
      </c>
      <c r="B45" s="40" t="s">
        <v>217</v>
      </c>
      <c r="C45" s="40">
        <v>29800</v>
      </c>
      <c r="D45" s="40">
        <f t="shared" si="0"/>
        <v>29</v>
      </c>
      <c r="E45" s="40" t="s">
        <v>218</v>
      </c>
      <c r="F45" s="41">
        <v>23.59224</v>
      </c>
    </row>
    <row r="46" spans="1:6" ht="12.75">
      <c r="A46" s="40">
        <v>56500022</v>
      </c>
      <c r="B46" s="40" t="s">
        <v>219</v>
      </c>
      <c r="C46" s="40">
        <v>31128</v>
      </c>
      <c r="D46" s="40">
        <f t="shared" si="0"/>
        <v>31</v>
      </c>
      <c r="E46" s="40" t="s">
        <v>220</v>
      </c>
      <c r="F46" s="41">
        <v>20.918488</v>
      </c>
    </row>
    <row r="47" spans="1:6" ht="12.75">
      <c r="A47" s="40">
        <v>1131160</v>
      </c>
      <c r="B47" s="40" t="s">
        <v>221</v>
      </c>
      <c r="C47" s="40">
        <v>31150</v>
      </c>
      <c r="D47" s="40">
        <f t="shared" si="0"/>
        <v>31</v>
      </c>
      <c r="E47" s="40" t="s">
        <v>222</v>
      </c>
      <c r="F47" s="41">
        <v>21.94176</v>
      </c>
    </row>
    <row r="48" spans="1:6" ht="12.75">
      <c r="A48" s="40">
        <v>56500021</v>
      </c>
      <c r="B48" s="40" t="s">
        <v>223</v>
      </c>
      <c r="C48" s="40">
        <v>31170</v>
      </c>
      <c r="D48" s="40">
        <f t="shared" si="0"/>
        <v>31</v>
      </c>
      <c r="E48" s="40" t="s">
        <v>224</v>
      </c>
      <c r="F48" s="41">
        <v>6.3746496</v>
      </c>
    </row>
    <row r="49" spans="1:6" ht="12.75">
      <c r="A49" s="40">
        <v>56500021</v>
      </c>
      <c r="B49" s="40" t="s">
        <v>223</v>
      </c>
      <c r="C49" s="40">
        <v>31170</v>
      </c>
      <c r="D49" s="40">
        <f t="shared" si="0"/>
        <v>31</v>
      </c>
      <c r="E49" s="40" t="s">
        <v>224</v>
      </c>
      <c r="F49" s="41">
        <v>4.25</v>
      </c>
    </row>
    <row r="50" spans="1:6" ht="12.75">
      <c r="A50" s="40">
        <v>56500021</v>
      </c>
      <c r="B50" s="40" t="s">
        <v>223</v>
      </c>
      <c r="C50" s="40">
        <v>31170</v>
      </c>
      <c r="D50" s="40">
        <f t="shared" si="0"/>
        <v>31</v>
      </c>
      <c r="E50" s="40" t="s">
        <v>224</v>
      </c>
      <c r="F50" s="41">
        <v>6.3746496</v>
      </c>
    </row>
    <row r="51" spans="1:6" ht="12.75">
      <c r="A51" s="40">
        <v>56500021</v>
      </c>
      <c r="B51" s="40" t="s">
        <v>223</v>
      </c>
      <c r="C51" s="40">
        <v>31170</v>
      </c>
      <c r="D51" s="40">
        <f t="shared" si="0"/>
        <v>31</v>
      </c>
      <c r="E51" s="40" t="s">
        <v>224</v>
      </c>
      <c r="F51" s="41">
        <v>9.3746496</v>
      </c>
    </row>
    <row r="52" spans="1:6" ht="12.75">
      <c r="A52" s="40">
        <v>56500021</v>
      </c>
      <c r="B52" s="40" t="s">
        <v>223</v>
      </c>
      <c r="C52" s="40">
        <v>31170</v>
      </c>
      <c r="D52" s="40">
        <f t="shared" si="0"/>
        <v>31</v>
      </c>
      <c r="E52" s="40" t="s">
        <v>224</v>
      </c>
      <c r="F52" s="41">
        <v>2.67</v>
      </c>
    </row>
    <row r="53" spans="1:6" ht="12.75">
      <c r="A53" s="40">
        <v>10800011</v>
      </c>
      <c r="B53" s="40" t="s">
        <v>225</v>
      </c>
      <c r="C53" s="40">
        <v>31770</v>
      </c>
      <c r="D53" s="40">
        <f t="shared" si="0"/>
        <v>31</v>
      </c>
      <c r="E53" s="40" t="s">
        <v>226</v>
      </c>
      <c r="F53" s="41">
        <v>7.010372160000001</v>
      </c>
    </row>
    <row r="54" spans="1:6" ht="12.75">
      <c r="A54" s="40">
        <v>10800011</v>
      </c>
      <c r="B54" s="40" t="s">
        <v>225</v>
      </c>
      <c r="C54" s="40">
        <v>31770</v>
      </c>
      <c r="D54" s="40">
        <f t="shared" si="0"/>
        <v>31</v>
      </c>
      <c r="E54" s="40" t="s">
        <v>226</v>
      </c>
      <c r="F54" s="41">
        <v>20.585928</v>
      </c>
    </row>
    <row r="55" spans="1:6" ht="12.75">
      <c r="A55" s="40">
        <v>10800011</v>
      </c>
      <c r="B55" s="40" t="s">
        <v>225</v>
      </c>
      <c r="C55" s="40">
        <v>31770</v>
      </c>
      <c r="D55" s="40">
        <f t="shared" si="0"/>
        <v>31</v>
      </c>
      <c r="E55" s="40" t="s">
        <v>226</v>
      </c>
      <c r="F55" s="41">
        <v>7.3243038</v>
      </c>
    </row>
    <row r="56" spans="1:6" ht="12.75">
      <c r="A56" s="40">
        <v>10800011</v>
      </c>
      <c r="B56" s="40" t="s">
        <v>225</v>
      </c>
      <c r="C56" s="40">
        <v>31770</v>
      </c>
      <c r="D56" s="40">
        <f t="shared" si="0"/>
        <v>31</v>
      </c>
      <c r="E56" s="40" t="s">
        <v>226</v>
      </c>
      <c r="F56" s="41">
        <v>21.260934</v>
      </c>
    </row>
    <row r="57" spans="1:6" ht="12.75">
      <c r="A57" s="40">
        <v>1131160</v>
      </c>
      <c r="B57" s="40" t="s">
        <v>221</v>
      </c>
      <c r="C57" s="40">
        <v>31150</v>
      </c>
      <c r="D57" s="40">
        <f t="shared" si="0"/>
        <v>31</v>
      </c>
      <c r="E57" s="40" t="s">
        <v>222</v>
      </c>
      <c r="F57" s="41">
        <v>8.3615344</v>
      </c>
    </row>
    <row r="58" spans="1:6" ht="12.75">
      <c r="A58" s="40">
        <v>1131160</v>
      </c>
      <c r="B58" s="40" t="s">
        <v>221</v>
      </c>
      <c r="C58" s="40">
        <v>31150</v>
      </c>
      <c r="D58" s="40">
        <f t="shared" si="0"/>
        <v>31</v>
      </c>
      <c r="E58" s="40" t="s">
        <v>222</v>
      </c>
      <c r="F58" s="41">
        <v>7.8430968000000005</v>
      </c>
    </row>
    <row r="59" spans="1:6" ht="12.75">
      <c r="A59" s="40">
        <v>10959030</v>
      </c>
      <c r="B59" s="40" t="s">
        <v>227</v>
      </c>
      <c r="C59" s="40">
        <v>33210</v>
      </c>
      <c r="D59" s="40">
        <f t="shared" si="0"/>
        <v>33</v>
      </c>
      <c r="E59" s="40" t="s">
        <v>228</v>
      </c>
      <c r="F59" s="41">
        <v>11.7</v>
      </c>
    </row>
    <row r="60" spans="1:6" ht="12.75">
      <c r="A60" s="40">
        <v>10959030</v>
      </c>
      <c r="B60" s="40" t="s">
        <v>227</v>
      </c>
      <c r="C60" s="40">
        <v>33210</v>
      </c>
      <c r="D60" s="40">
        <f t="shared" si="0"/>
        <v>33</v>
      </c>
      <c r="E60" s="40" t="s">
        <v>228</v>
      </c>
      <c r="F60" s="41">
        <v>7.93868592</v>
      </c>
    </row>
    <row r="61" spans="1:6" ht="12.75">
      <c r="A61" s="40">
        <v>4725504</v>
      </c>
      <c r="B61" s="40" t="s">
        <v>229</v>
      </c>
      <c r="C61" s="40">
        <v>33530</v>
      </c>
      <c r="D61" s="40">
        <f t="shared" si="0"/>
        <v>33</v>
      </c>
      <c r="E61" s="40" t="s">
        <v>230</v>
      </c>
      <c r="F61" s="41">
        <v>19.29906</v>
      </c>
    </row>
    <row r="62" spans="1:6" ht="12.75">
      <c r="A62" s="40">
        <v>83307580</v>
      </c>
      <c r="B62" s="40" t="s">
        <v>231</v>
      </c>
      <c r="C62" s="40">
        <v>33610</v>
      </c>
      <c r="D62" s="40">
        <f t="shared" si="0"/>
        <v>33</v>
      </c>
      <c r="E62" s="40" t="s">
        <v>232</v>
      </c>
      <c r="F62" s="41">
        <v>19.811328</v>
      </c>
    </row>
    <row r="63" spans="1:6" ht="12.75">
      <c r="A63" s="40">
        <v>83307580</v>
      </c>
      <c r="B63" s="40" t="s">
        <v>231</v>
      </c>
      <c r="C63" s="40">
        <v>33610</v>
      </c>
      <c r="D63" s="40">
        <f t="shared" si="0"/>
        <v>33</v>
      </c>
      <c r="E63" s="40" t="s">
        <v>232</v>
      </c>
      <c r="F63" s="41">
        <v>6.53773824</v>
      </c>
    </row>
    <row r="64" spans="1:6" ht="12.75">
      <c r="A64" s="40">
        <v>83307580</v>
      </c>
      <c r="B64" s="40" t="s">
        <v>231</v>
      </c>
      <c r="C64" s="40">
        <v>33610</v>
      </c>
      <c r="D64" s="40">
        <f t="shared" si="0"/>
        <v>33</v>
      </c>
      <c r="E64" s="40" t="s">
        <v>232</v>
      </c>
      <c r="F64" s="41">
        <v>6.53773824</v>
      </c>
    </row>
    <row r="65" spans="1:6" ht="12.75">
      <c r="A65" s="40">
        <v>10959050</v>
      </c>
      <c r="B65" s="40" t="s">
        <v>233</v>
      </c>
      <c r="C65" s="40">
        <v>34740</v>
      </c>
      <c r="D65" s="40">
        <f t="shared" si="0"/>
        <v>34</v>
      </c>
      <c r="E65" s="40" t="s">
        <v>234</v>
      </c>
      <c r="F65" s="41">
        <v>19.811328</v>
      </c>
    </row>
    <row r="66" spans="1:6" ht="12.75">
      <c r="A66" s="40">
        <v>10959050</v>
      </c>
      <c r="B66" s="40" t="s">
        <v>233</v>
      </c>
      <c r="C66" s="40">
        <v>34740</v>
      </c>
      <c r="D66" s="40">
        <f t="shared" si="0"/>
        <v>34</v>
      </c>
      <c r="E66" s="40" t="s">
        <v>234</v>
      </c>
      <c r="F66" s="41">
        <v>5.66610462</v>
      </c>
    </row>
    <row r="67" spans="1:6" ht="12.75">
      <c r="A67" s="40">
        <v>10959050</v>
      </c>
      <c r="B67" s="40" t="s">
        <v>233</v>
      </c>
      <c r="C67" s="40">
        <v>34740</v>
      </c>
      <c r="D67" s="40">
        <f t="shared" si="0"/>
        <v>34</v>
      </c>
      <c r="E67" s="40" t="s">
        <v>234</v>
      </c>
      <c r="F67" s="41">
        <v>22.922398</v>
      </c>
    </row>
    <row r="68" spans="1:6" ht="12.75">
      <c r="A68" s="40">
        <v>10959050</v>
      </c>
      <c r="B68" s="40" t="s">
        <v>233</v>
      </c>
      <c r="C68" s="40">
        <v>34740</v>
      </c>
      <c r="D68" s="40">
        <f aca="true" t="shared" si="1" ref="D68:D131">INT(C68/1000)</f>
        <v>34</v>
      </c>
      <c r="E68" s="40" t="s">
        <v>234</v>
      </c>
      <c r="F68" s="41">
        <v>21.98239</v>
      </c>
    </row>
    <row r="69" spans="1:6" ht="12.75">
      <c r="A69" s="40">
        <v>10959050</v>
      </c>
      <c r="B69" s="40" t="s">
        <v>233</v>
      </c>
      <c r="C69" s="40">
        <v>34740</v>
      </c>
      <c r="D69" s="40">
        <f t="shared" si="1"/>
        <v>34</v>
      </c>
      <c r="E69" s="40" t="s">
        <v>234</v>
      </c>
      <c r="F69" s="41">
        <v>21.622406</v>
      </c>
    </row>
    <row r="70" spans="1:6" ht="12.75">
      <c r="A70" s="40">
        <v>18700010</v>
      </c>
      <c r="B70" s="40" t="s">
        <v>235</v>
      </c>
      <c r="C70" s="40">
        <v>35510</v>
      </c>
      <c r="D70" s="40">
        <f t="shared" si="1"/>
        <v>35</v>
      </c>
      <c r="E70" s="40" t="s">
        <v>236</v>
      </c>
      <c r="F70" s="41">
        <v>19.75248</v>
      </c>
    </row>
    <row r="71" spans="1:6" ht="12.75">
      <c r="A71" s="40">
        <v>18700010</v>
      </c>
      <c r="B71" s="40" t="s">
        <v>235</v>
      </c>
      <c r="C71" s="40">
        <v>35510</v>
      </c>
      <c r="D71" s="40">
        <f t="shared" si="1"/>
        <v>35</v>
      </c>
      <c r="E71" s="40" t="s">
        <v>236</v>
      </c>
      <c r="F71" s="41">
        <v>6.5183184</v>
      </c>
    </row>
    <row r="72" spans="1:6" ht="12.75">
      <c r="A72" s="40">
        <v>1785570</v>
      </c>
      <c r="B72" s="40" t="s">
        <v>237</v>
      </c>
      <c r="C72" s="40">
        <v>37700</v>
      </c>
      <c r="D72" s="40">
        <f t="shared" si="1"/>
        <v>37</v>
      </c>
      <c r="E72" s="40" t="s">
        <v>238</v>
      </c>
      <c r="F72" s="41">
        <v>6.4075968</v>
      </c>
    </row>
    <row r="73" spans="1:6" ht="12.75">
      <c r="A73" s="40">
        <v>4725508</v>
      </c>
      <c r="B73" s="40" t="s">
        <v>239</v>
      </c>
      <c r="C73" s="40">
        <v>38070</v>
      </c>
      <c r="D73" s="40">
        <f t="shared" si="1"/>
        <v>38</v>
      </c>
      <c r="E73" s="40" t="s">
        <v>240</v>
      </c>
      <c r="F73" s="41">
        <v>19.29906</v>
      </c>
    </row>
    <row r="74" spans="1:6" ht="12.75">
      <c r="A74" s="40">
        <v>55000001</v>
      </c>
      <c r="B74" s="40" t="s">
        <v>241</v>
      </c>
      <c r="C74" s="40">
        <v>38290</v>
      </c>
      <c r="D74" s="40">
        <f t="shared" si="1"/>
        <v>38</v>
      </c>
      <c r="E74" s="40" t="s">
        <v>240</v>
      </c>
      <c r="F74" s="41">
        <v>3.7919846249999996</v>
      </c>
    </row>
    <row r="75" spans="1:6" ht="12.75">
      <c r="A75" s="40">
        <v>55000001</v>
      </c>
      <c r="B75" s="40" t="s">
        <v>241</v>
      </c>
      <c r="C75" s="40">
        <v>38290</v>
      </c>
      <c r="D75" s="40">
        <f t="shared" si="1"/>
        <v>38</v>
      </c>
      <c r="E75" s="40" t="s">
        <v>240</v>
      </c>
      <c r="F75" s="41">
        <v>6.53773824</v>
      </c>
    </row>
    <row r="76" spans="1:6" ht="12.75">
      <c r="A76" s="40">
        <v>55000001</v>
      </c>
      <c r="B76" s="40" t="s">
        <v>241</v>
      </c>
      <c r="C76" s="40">
        <v>38290</v>
      </c>
      <c r="D76" s="40">
        <f t="shared" si="1"/>
        <v>38</v>
      </c>
      <c r="E76" s="40" t="s">
        <v>240</v>
      </c>
      <c r="F76" s="41">
        <v>6.53773824</v>
      </c>
    </row>
    <row r="77" spans="1:6" ht="12.75">
      <c r="A77" s="40">
        <v>55000001</v>
      </c>
      <c r="B77" s="40" t="s">
        <v>241</v>
      </c>
      <c r="C77" s="40">
        <v>38290</v>
      </c>
      <c r="D77" s="40">
        <f t="shared" si="1"/>
        <v>38</v>
      </c>
      <c r="E77" s="40" t="s">
        <v>240</v>
      </c>
      <c r="F77" s="41">
        <v>3.56</v>
      </c>
    </row>
    <row r="78" spans="1:6" ht="12.75">
      <c r="A78" s="40">
        <v>55000001</v>
      </c>
      <c r="B78" s="40" t="s">
        <v>241</v>
      </c>
      <c r="C78" s="40">
        <v>38290</v>
      </c>
      <c r="D78" s="40">
        <f t="shared" si="1"/>
        <v>38</v>
      </c>
      <c r="E78" s="40" t="s">
        <v>240</v>
      </c>
      <c r="F78" s="41">
        <v>6.53773824</v>
      </c>
    </row>
    <row r="79" spans="1:6" ht="12.75">
      <c r="A79" s="40">
        <v>55000001</v>
      </c>
      <c r="B79" s="40" t="s">
        <v>241</v>
      </c>
      <c r="C79" s="40">
        <v>38290</v>
      </c>
      <c r="D79" s="40">
        <f t="shared" si="1"/>
        <v>38</v>
      </c>
      <c r="E79" s="40" t="s">
        <v>240</v>
      </c>
      <c r="F79" s="41">
        <v>19.811328</v>
      </c>
    </row>
    <row r="80" spans="1:6" ht="12.75">
      <c r="A80" s="40">
        <v>86904214</v>
      </c>
      <c r="B80" s="40" t="s">
        <v>242</v>
      </c>
      <c r="C80" s="40">
        <v>38291</v>
      </c>
      <c r="D80" s="40">
        <f t="shared" si="1"/>
        <v>38</v>
      </c>
      <c r="E80" s="40" t="s">
        <v>240</v>
      </c>
      <c r="F80" s="41">
        <v>6.7979366400000005</v>
      </c>
    </row>
    <row r="81" spans="1:6" ht="12.75">
      <c r="A81" s="40">
        <v>5000001</v>
      </c>
      <c r="B81" s="40" t="s">
        <v>243</v>
      </c>
      <c r="C81" s="40">
        <v>40001</v>
      </c>
      <c r="D81" s="40">
        <f t="shared" si="1"/>
        <v>40</v>
      </c>
      <c r="E81" s="40" t="s">
        <v>244</v>
      </c>
      <c r="F81" s="41">
        <v>9.487764</v>
      </c>
    </row>
    <row r="82" spans="1:6" ht="12.75">
      <c r="A82" s="40">
        <v>84407585</v>
      </c>
      <c r="B82" s="40" t="s">
        <v>245</v>
      </c>
      <c r="C82" s="40">
        <v>44360</v>
      </c>
      <c r="D82" s="40">
        <f t="shared" si="1"/>
        <v>44</v>
      </c>
      <c r="E82" s="40" t="s">
        <v>246</v>
      </c>
      <c r="F82" s="41">
        <v>21.986666</v>
      </c>
    </row>
    <row r="83" spans="1:6" ht="12.75">
      <c r="A83" s="40">
        <v>84407585</v>
      </c>
      <c r="B83" s="40" t="s">
        <v>245</v>
      </c>
      <c r="C83" s="40">
        <v>44360</v>
      </c>
      <c r="D83" s="40">
        <f t="shared" si="1"/>
        <v>44</v>
      </c>
      <c r="E83" s="40" t="s">
        <v>246</v>
      </c>
      <c r="F83" s="41">
        <v>7.306483140000001</v>
      </c>
    </row>
    <row r="84" spans="1:6" ht="12.75">
      <c r="A84" s="40">
        <v>84407585</v>
      </c>
      <c r="B84" s="40" t="s">
        <v>245</v>
      </c>
      <c r="C84" s="40">
        <v>44360</v>
      </c>
      <c r="D84" s="40">
        <f t="shared" si="1"/>
        <v>44</v>
      </c>
      <c r="E84" s="40" t="s">
        <v>246</v>
      </c>
      <c r="F84" s="41">
        <v>21.615962</v>
      </c>
    </row>
    <row r="85" spans="1:6" ht="12.75">
      <c r="A85" s="40">
        <v>84407585</v>
      </c>
      <c r="B85" s="40" t="s">
        <v>245</v>
      </c>
      <c r="C85" s="40">
        <v>44360</v>
      </c>
      <c r="D85" s="40">
        <f t="shared" si="1"/>
        <v>44</v>
      </c>
      <c r="E85" s="40" t="s">
        <v>246</v>
      </c>
      <c r="F85" s="41">
        <v>5.9029739999999995</v>
      </c>
    </row>
    <row r="86" spans="1:6" ht="12.75">
      <c r="A86" s="40">
        <v>10930008</v>
      </c>
      <c r="B86" s="40" t="s">
        <v>247</v>
      </c>
      <c r="C86" s="40">
        <v>49000</v>
      </c>
      <c r="D86" s="40">
        <f t="shared" si="1"/>
        <v>49</v>
      </c>
      <c r="E86" s="40" t="s">
        <v>248</v>
      </c>
      <c r="F86" s="41">
        <v>7.79841216</v>
      </c>
    </row>
    <row r="87" spans="1:6" ht="12.75">
      <c r="A87" s="40">
        <v>47000007</v>
      </c>
      <c r="B87" s="40" t="s">
        <v>249</v>
      </c>
      <c r="C87" s="40">
        <v>54713</v>
      </c>
      <c r="D87" s="40">
        <f t="shared" si="1"/>
        <v>54</v>
      </c>
      <c r="E87" s="40" t="s">
        <v>250</v>
      </c>
      <c r="F87" s="41">
        <v>10.98198</v>
      </c>
    </row>
    <row r="88" spans="1:6" ht="12.75">
      <c r="A88" s="40">
        <v>47000007</v>
      </c>
      <c r="B88" s="40" t="s">
        <v>249</v>
      </c>
      <c r="C88" s="40">
        <v>54713</v>
      </c>
      <c r="D88" s="40">
        <f t="shared" si="1"/>
        <v>54</v>
      </c>
      <c r="E88" s="40" t="s">
        <v>250</v>
      </c>
      <c r="F88" s="41">
        <v>6.182370480000001</v>
      </c>
    </row>
    <row r="89" spans="1:6" ht="12.75">
      <c r="A89" s="40">
        <v>1156340</v>
      </c>
      <c r="B89" s="40" t="s">
        <v>251</v>
      </c>
      <c r="C89" s="40">
        <v>56600</v>
      </c>
      <c r="D89" s="40">
        <f t="shared" si="1"/>
        <v>56</v>
      </c>
      <c r="E89" s="40" t="s">
        <v>252</v>
      </c>
      <c r="F89" s="41">
        <v>7.2407808</v>
      </c>
    </row>
    <row r="90" spans="1:6" ht="12.75">
      <c r="A90" s="40">
        <v>1156340</v>
      </c>
      <c r="B90" s="40" t="s">
        <v>251</v>
      </c>
      <c r="C90" s="40">
        <v>56600</v>
      </c>
      <c r="D90" s="40">
        <f t="shared" si="1"/>
        <v>56</v>
      </c>
      <c r="E90" s="40" t="s">
        <v>252</v>
      </c>
      <c r="F90" s="41">
        <v>10.83798</v>
      </c>
    </row>
    <row r="91" spans="1:6" ht="12.75">
      <c r="A91" s="40">
        <v>1156340</v>
      </c>
      <c r="B91" s="40" t="s">
        <v>251</v>
      </c>
      <c r="C91" s="40">
        <v>56600</v>
      </c>
      <c r="D91" s="40">
        <f t="shared" si="1"/>
        <v>56</v>
      </c>
      <c r="E91" s="40" t="s">
        <v>252</v>
      </c>
      <c r="F91" s="41">
        <v>9.05996</v>
      </c>
    </row>
    <row r="92" spans="1:6" ht="12.75">
      <c r="A92" s="40">
        <v>1156340</v>
      </c>
      <c r="B92" s="40" t="s">
        <v>251</v>
      </c>
      <c r="C92" s="40">
        <v>56600</v>
      </c>
      <c r="D92" s="40">
        <f t="shared" si="1"/>
        <v>56</v>
      </c>
      <c r="E92" s="40" t="s">
        <v>252</v>
      </c>
      <c r="F92" s="41">
        <v>7.780291200000001</v>
      </c>
    </row>
    <row r="93" spans="1:6" ht="12.75">
      <c r="A93" s="40">
        <v>1156340</v>
      </c>
      <c r="B93" s="40" t="s">
        <v>251</v>
      </c>
      <c r="C93" s="40">
        <v>56600</v>
      </c>
      <c r="D93" s="40">
        <f t="shared" si="1"/>
        <v>56</v>
      </c>
      <c r="E93" s="40" t="s">
        <v>252</v>
      </c>
      <c r="F93" s="41">
        <v>23.512</v>
      </c>
    </row>
    <row r="94" spans="1:6" ht="12.75">
      <c r="A94" s="40">
        <v>10800022</v>
      </c>
      <c r="B94" s="40" t="s">
        <v>253</v>
      </c>
      <c r="C94" s="40">
        <v>59450</v>
      </c>
      <c r="D94" s="40">
        <f t="shared" si="1"/>
        <v>59</v>
      </c>
      <c r="E94" s="40" t="s">
        <v>254</v>
      </c>
      <c r="F94" s="41">
        <v>6.6078342</v>
      </c>
    </row>
    <row r="95" spans="1:6" ht="12.75">
      <c r="A95" s="40">
        <v>10800022</v>
      </c>
      <c r="B95" s="40" t="s">
        <v>253</v>
      </c>
      <c r="C95" s="40">
        <v>59450</v>
      </c>
      <c r="D95" s="40">
        <f t="shared" si="1"/>
        <v>59</v>
      </c>
      <c r="E95" s="40" t="s">
        <v>254</v>
      </c>
      <c r="F95" s="41">
        <v>7.010372160000001</v>
      </c>
    </row>
    <row r="96" spans="1:6" ht="12.75">
      <c r="A96" s="40">
        <v>10800022</v>
      </c>
      <c r="B96" s="40" t="s">
        <v>253</v>
      </c>
      <c r="C96" s="40">
        <v>59450</v>
      </c>
      <c r="D96" s="40">
        <f t="shared" si="1"/>
        <v>59</v>
      </c>
      <c r="E96" s="40" t="s">
        <v>254</v>
      </c>
      <c r="F96" s="41">
        <v>6.851796600000001</v>
      </c>
    </row>
    <row r="97" spans="1:6" ht="12.75">
      <c r="A97" s="40">
        <v>10800022</v>
      </c>
      <c r="B97" s="40" t="s">
        <v>253</v>
      </c>
      <c r="C97" s="40">
        <v>59450</v>
      </c>
      <c r="D97" s="40">
        <f t="shared" si="1"/>
        <v>59</v>
      </c>
      <c r="E97" s="40" t="s">
        <v>254</v>
      </c>
      <c r="F97" s="41">
        <v>6.968368440000001</v>
      </c>
    </row>
    <row r="98" spans="1:6" ht="12.75">
      <c r="A98" s="40">
        <v>10800022</v>
      </c>
      <c r="B98" s="40" t="s">
        <v>253</v>
      </c>
      <c r="C98" s="40">
        <v>59450</v>
      </c>
      <c r="D98" s="40">
        <f t="shared" si="1"/>
        <v>59</v>
      </c>
      <c r="E98" s="40" t="s">
        <v>254</v>
      </c>
      <c r="F98" s="41">
        <v>6.923042280000001</v>
      </c>
    </row>
    <row r="99" spans="1:6" ht="12.75">
      <c r="A99" s="40">
        <v>1785102</v>
      </c>
      <c r="B99" s="40" t="s">
        <v>255</v>
      </c>
      <c r="C99" s="40">
        <v>59810</v>
      </c>
      <c r="D99" s="40">
        <f t="shared" si="1"/>
        <v>59</v>
      </c>
      <c r="E99" s="40" t="s">
        <v>256</v>
      </c>
      <c r="F99" s="41">
        <v>19.15392</v>
      </c>
    </row>
    <row r="100" spans="1:6" ht="12.75">
      <c r="A100" s="40">
        <v>1785102</v>
      </c>
      <c r="B100" s="40" t="s">
        <v>255</v>
      </c>
      <c r="C100" s="40">
        <v>59810</v>
      </c>
      <c r="D100" s="40">
        <f t="shared" si="1"/>
        <v>59</v>
      </c>
      <c r="E100" s="40" t="s">
        <v>256</v>
      </c>
      <c r="F100" s="41">
        <v>19.15392</v>
      </c>
    </row>
    <row r="101" spans="1:6" ht="12.75">
      <c r="A101" s="40">
        <v>1785102</v>
      </c>
      <c r="B101" s="40" t="s">
        <v>255</v>
      </c>
      <c r="C101" s="40">
        <v>59810</v>
      </c>
      <c r="D101" s="40">
        <f t="shared" si="1"/>
        <v>59</v>
      </c>
      <c r="E101" s="40" t="s">
        <v>256</v>
      </c>
      <c r="F101" s="41">
        <v>6.3207936</v>
      </c>
    </row>
    <row r="102" spans="1:6" ht="12.75">
      <c r="A102" s="40">
        <v>1785102</v>
      </c>
      <c r="B102" s="40" t="s">
        <v>255</v>
      </c>
      <c r="C102" s="40">
        <v>59810</v>
      </c>
      <c r="D102" s="40">
        <f t="shared" si="1"/>
        <v>59</v>
      </c>
      <c r="E102" s="40" t="s">
        <v>256</v>
      </c>
      <c r="F102" s="41">
        <v>8.35</v>
      </c>
    </row>
    <row r="103" spans="1:6" ht="12.75">
      <c r="A103" s="40">
        <v>1785102</v>
      </c>
      <c r="B103" s="40" t="s">
        <v>255</v>
      </c>
      <c r="C103" s="40">
        <v>59810</v>
      </c>
      <c r="D103" s="40">
        <f t="shared" si="1"/>
        <v>59</v>
      </c>
      <c r="E103" s="40" t="s">
        <v>256</v>
      </c>
      <c r="F103" s="41">
        <v>19.15392</v>
      </c>
    </row>
    <row r="104" spans="1:6" ht="12.75">
      <c r="A104" s="40">
        <v>19400903</v>
      </c>
      <c r="B104" s="40" t="s">
        <v>257</v>
      </c>
      <c r="C104" s="40">
        <v>60803</v>
      </c>
      <c r="D104" s="40">
        <f t="shared" si="1"/>
        <v>60</v>
      </c>
      <c r="E104" s="40" t="s">
        <v>258</v>
      </c>
      <c r="F104" s="41">
        <v>19.15392</v>
      </c>
    </row>
    <row r="105" spans="1:6" ht="12.75">
      <c r="A105" s="40">
        <v>19400903</v>
      </c>
      <c r="B105" s="40" t="s">
        <v>257</v>
      </c>
      <c r="C105" s="40">
        <v>60803</v>
      </c>
      <c r="D105" s="40">
        <f t="shared" si="1"/>
        <v>60</v>
      </c>
      <c r="E105" s="40" t="s">
        <v>258</v>
      </c>
      <c r="F105" s="41">
        <v>19.15392</v>
      </c>
    </row>
    <row r="106" spans="1:6" ht="12.75">
      <c r="A106" s="40">
        <v>19400903</v>
      </c>
      <c r="B106" s="40" t="s">
        <v>257</v>
      </c>
      <c r="C106" s="40">
        <v>60803</v>
      </c>
      <c r="D106" s="40">
        <f t="shared" si="1"/>
        <v>60</v>
      </c>
      <c r="E106" s="40" t="s">
        <v>258</v>
      </c>
      <c r="F106" s="41">
        <v>19.15392</v>
      </c>
    </row>
    <row r="107" spans="1:6" ht="12.75">
      <c r="A107" s="40">
        <v>19400903</v>
      </c>
      <c r="B107" s="40" t="s">
        <v>257</v>
      </c>
      <c r="C107" s="40">
        <v>60803</v>
      </c>
      <c r="D107" s="40">
        <f t="shared" si="1"/>
        <v>60</v>
      </c>
      <c r="E107" s="40" t="s">
        <v>258</v>
      </c>
      <c r="F107" s="41">
        <v>2.67</v>
      </c>
    </row>
    <row r="108" spans="1:6" ht="12.75">
      <c r="A108" s="40">
        <v>90662510</v>
      </c>
      <c r="B108" s="40" t="s">
        <v>259</v>
      </c>
      <c r="C108" s="40">
        <v>62120</v>
      </c>
      <c r="D108" s="40">
        <f t="shared" si="1"/>
        <v>62</v>
      </c>
      <c r="E108" s="40" t="s">
        <v>260</v>
      </c>
      <c r="F108" s="41">
        <v>7.279572300000001</v>
      </c>
    </row>
    <row r="109" spans="1:6" ht="12.75">
      <c r="A109" s="40">
        <v>90662510</v>
      </c>
      <c r="B109" s="40" t="s">
        <v>259</v>
      </c>
      <c r="C109" s="40">
        <v>62120</v>
      </c>
      <c r="D109" s="40">
        <f t="shared" si="1"/>
        <v>62</v>
      </c>
      <c r="E109" s="40" t="s">
        <v>260</v>
      </c>
      <c r="F109" s="41">
        <v>7.06185414</v>
      </c>
    </row>
    <row r="110" spans="1:6" ht="12.75">
      <c r="A110" s="40">
        <v>86290001</v>
      </c>
      <c r="B110" s="40" t="s">
        <v>261</v>
      </c>
      <c r="C110" s="40">
        <v>62217</v>
      </c>
      <c r="D110" s="40">
        <f t="shared" si="1"/>
        <v>62</v>
      </c>
      <c r="E110" s="40" t="s">
        <v>262</v>
      </c>
      <c r="F110" s="41">
        <v>19.811328</v>
      </c>
    </row>
    <row r="111" spans="1:6" ht="12.75">
      <c r="A111" s="40">
        <v>86290001</v>
      </c>
      <c r="B111" s="40" t="s">
        <v>261</v>
      </c>
      <c r="C111" s="40">
        <v>62217</v>
      </c>
      <c r="D111" s="40">
        <f t="shared" si="1"/>
        <v>62</v>
      </c>
      <c r="E111" s="40" t="s">
        <v>262</v>
      </c>
      <c r="F111" s="41">
        <v>19.811328</v>
      </c>
    </row>
    <row r="112" spans="1:6" ht="12.75">
      <c r="A112" s="40">
        <v>4725514</v>
      </c>
      <c r="B112" s="40" t="s">
        <v>263</v>
      </c>
      <c r="C112" s="40">
        <v>62300</v>
      </c>
      <c r="D112" s="40">
        <f t="shared" si="1"/>
        <v>62</v>
      </c>
      <c r="E112" s="40" t="s">
        <v>264</v>
      </c>
      <c r="F112" s="41">
        <v>19.29906</v>
      </c>
    </row>
    <row r="113" spans="1:6" ht="12.75">
      <c r="A113" s="40">
        <v>18106010</v>
      </c>
      <c r="B113" s="40" t="s">
        <v>265</v>
      </c>
      <c r="C113" s="40">
        <v>63803</v>
      </c>
      <c r="D113" s="40">
        <f t="shared" si="1"/>
        <v>63</v>
      </c>
      <c r="E113" s="40" t="s">
        <v>266</v>
      </c>
      <c r="F113" s="41">
        <v>24.33792</v>
      </c>
    </row>
    <row r="114" spans="1:6" ht="12.75">
      <c r="A114" s="40">
        <v>17201091</v>
      </c>
      <c r="B114" s="40" t="s">
        <v>267</v>
      </c>
      <c r="C114" s="40">
        <v>67000</v>
      </c>
      <c r="D114" s="40">
        <f t="shared" si="1"/>
        <v>67</v>
      </c>
      <c r="E114" s="40" t="s">
        <v>268</v>
      </c>
      <c r="F114" s="41">
        <v>24.33792</v>
      </c>
    </row>
    <row r="115" spans="1:6" ht="12.75">
      <c r="A115" s="40">
        <v>42492004</v>
      </c>
      <c r="B115" s="40" t="s">
        <v>269</v>
      </c>
      <c r="C115" s="40">
        <v>67116</v>
      </c>
      <c r="D115" s="40">
        <f t="shared" si="1"/>
        <v>67</v>
      </c>
      <c r="E115" s="40" t="s">
        <v>270</v>
      </c>
      <c r="F115" s="41">
        <v>19.15392</v>
      </c>
    </row>
    <row r="116" spans="1:6" ht="12.75">
      <c r="A116" s="40">
        <v>42492004</v>
      </c>
      <c r="B116" s="40" t="s">
        <v>269</v>
      </c>
      <c r="C116" s="40">
        <v>67116</v>
      </c>
      <c r="D116" s="40">
        <f t="shared" si="1"/>
        <v>67</v>
      </c>
      <c r="E116" s="40" t="s">
        <v>270</v>
      </c>
      <c r="F116" s="41">
        <v>19.15392</v>
      </c>
    </row>
    <row r="117" spans="1:6" ht="12.75">
      <c r="A117" s="40">
        <v>17201088</v>
      </c>
      <c r="B117" s="40" t="s">
        <v>237</v>
      </c>
      <c r="C117" s="40">
        <v>67120</v>
      </c>
      <c r="D117" s="40">
        <f t="shared" si="1"/>
        <v>67</v>
      </c>
      <c r="E117" s="40" t="s">
        <v>271</v>
      </c>
      <c r="F117" s="41">
        <v>6.3207936</v>
      </c>
    </row>
    <row r="118" spans="1:6" ht="12.75">
      <c r="A118" s="40">
        <v>17201088</v>
      </c>
      <c r="B118" s="40" t="s">
        <v>237</v>
      </c>
      <c r="C118" s="40">
        <v>67120</v>
      </c>
      <c r="D118" s="40">
        <f t="shared" si="1"/>
        <v>67</v>
      </c>
      <c r="E118" s="40" t="s">
        <v>271</v>
      </c>
      <c r="F118" s="41">
        <v>6.4075968</v>
      </c>
    </row>
    <row r="119" spans="1:6" ht="12.75">
      <c r="A119" s="40">
        <v>19306010</v>
      </c>
      <c r="B119" s="40" t="s">
        <v>272</v>
      </c>
      <c r="C119" s="40">
        <v>69330</v>
      </c>
      <c r="D119" s="40">
        <f t="shared" si="1"/>
        <v>69</v>
      </c>
      <c r="E119" s="40" t="s">
        <v>273</v>
      </c>
      <c r="F119" s="41">
        <v>6.3207936</v>
      </c>
    </row>
    <row r="120" spans="1:6" ht="12.75">
      <c r="A120" s="40">
        <v>19306010</v>
      </c>
      <c r="B120" s="40" t="s">
        <v>272</v>
      </c>
      <c r="C120" s="40">
        <v>69330</v>
      </c>
      <c r="D120" s="40">
        <f t="shared" si="1"/>
        <v>69</v>
      </c>
      <c r="E120" s="40" t="s">
        <v>273</v>
      </c>
      <c r="F120" s="41">
        <v>19.21146</v>
      </c>
    </row>
    <row r="121" spans="1:6" ht="12.75">
      <c r="A121" s="40">
        <v>18200903</v>
      </c>
      <c r="B121" s="40" t="s">
        <v>274</v>
      </c>
      <c r="C121" s="40">
        <v>72000</v>
      </c>
      <c r="D121" s="40">
        <f t="shared" si="1"/>
        <v>72</v>
      </c>
      <c r="E121" s="40" t="s">
        <v>275</v>
      </c>
      <c r="F121" s="41">
        <v>19.15392</v>
      </c>
    </row>
    <row r="122" spans="1:6" ht="12.75">
      <c r="A122" s="40">
        <v>18200903</v>
      </c>
      <c r="B122" s="40" t="s">
        <v>274</v>
      </c>
      <c r="C122" s="40">
        <v>72000</v>
      </c>
      <c r="D122" s="40">
        <f t="shared" si="1"/>
        <v>72</v>
      </c>
      <c r="E122" s="40" t="s">
        <v>275</v>
      </c>
      <c r="F122" s="41">
        <v>6.3207936</v>
      </c>
    </row>
    <row r="123" spans="1:6" ht="12.75">
      <c r="A123" s="40">
        <v>4725503</v>
      </c>
      <c r="B123" s="40" t="s">
        <v>276</v>
      </c>
      <c r="C123" s="40">
        <v>72026</v>
      </c>
      <c r="D123" s="40">
        <f t="shared" si="1"/>
        <v>72</v>
      </c>
      <c r="E123" s="40" t="s">
        <v>275</v>
      </c>
      <c r="F123" s="41">
        <v>6.3686898</v>
      </c>
    </row>
    <row r="124" spans="1:6" ht="12.75">
      <c r="A124" s="40">
        <v>1173430</v>
      </c>
      <c r="B124" s="40" t="s">
        <v>277</v>
      </c>
      <c r="C124" s="40">
        <v>73000</v>
      </c>
      <c r="D124" s="40">
        <f t="shared" si="1"/>
        <v>73</v>
      </c>
      <c r="E124" s="40" t="s">
        <v>278</v>
      </c>
      <c r="F124" s="41">
        <v>21.94176</v>
      </c>
    </row>
    <row r="125" spans="1:6" ht="12.75">
      <c r="A125" s="40">
        <v>1173430</v>
      </c>
      <c r="B125" s="40" t="s">
        <v>277</v>
      </c>
      <c r="C125" s="40">
        <v>73000</v>
      </c>
      <c r="D125" s="40">
        <f t="shared" si="1"/>
        <v>73</v>
      </c>
      <c r="E125" s="40" t="s">
        <v>278</v>
      </c>
      <c r="F125" s="41">
        <v>6.859564800000001</v>
      </c>
    </row>
    <row r="126" spans="1:6" ht="12.75">
      <c r="A126" s="40">
        <v>10800031</v>
      </c>
      <c r="B126" s="40" t="s">
        <v>204</v>
      </c>
      <c r="C126" s="40">
        <v>77127</v>
      </c>
      <c r="D126" s="40">
        <f t="shared" si="1"/>
        <v>77</v>
      </c>
      <c r="E126" s="40" t="s">
        <v>279</v>
      </c>
      <c r="F126" s="41">
        <v>21.840312</v>
      </c>
    </row>
    <row r="127" spans="1:6" ht="12.75">
      <c r="A127" s="40">
        <v>87704991</v>
      </c>
      <c r="B127" s="40" t="s">
        <v>280</v>
      </c>
      <c r="C127" s="40">
        <v>77176</v>
      </c>
      <c r="D127" s="40">
        <f t="shared" si="1"/>
        <v>77</v>
      </c>
      <c r="E127" s="40" t="s">
        <v>281</v>
      </c>
      <c r="F127" s="41">
        <v>19.15392</v>
      </c>
    </row>
    <row r="128" spans="1:6" ht="12.75">
      <c r="A128" s="40">
        <v>4725513</v>
      </c>
      <c r="B128" s="40" t="s">
        <v>282</v>
      </c>
      <c r="C128" s="40">
        <v>77183</v>
      </c>
      <c r="D128" s="40">
        <f t="shared" si="1"/>
        <v>77</v>
      </c>
      <c r="E128" s="40" t="s">
        <v>283</v>
      </c>
      <c r="F128" s="41">
        <v>19.29906</v>
      </c>
    </row>
    <row r="129" spans="1:6" ht="12.75">
      <c r="A129" s="40">
        <v>4725513</v>
      </c>
      <c r="B129" s="40" t="s">
        <v>282</v>
      </c>
      <c r="C129" s="40">
        <v>77183</v>
      </c>
      <c r="D129" s="40">
        <f t="shared" si="1"/>
        <v>77</v>
      </c>
      <c r="E129" s="40" t="s">
        <v>283</v>
      </c>
      <c r="F129" s="41">
        <v>19.131342</v>
      </c>
    </row>
    <row r="130" spans="1:6" ht="12.75">
      <c r="A130" s="40">
        <v>1786030</v>
      </c>
      <c r="B130" s="40" t="s">
        <v>284</v>
      </c>
      <c r="C130" s="40">
        <v>77184</v>
      </c>
      <c r="D130" s="40">
        <f t="shared" si="1"/>
        <v>77</v>
      </c>
      <c r="E130" s="40" t="s">
        <v>285</v>
      </c>
      <c r="F130" s="41">
        <v>19.15392</v>
      </c>
    </row>
    <row r="131" spans="1:6" ht="12.75">
      <c r="A131" s="40">
        <v>1786030</v>
      </c>
      <c r="B131" s="40" t="s">
        <v>284</v>
      </c>
      <c r="C131" s="40">
        <v>77184</v>
      </c>
      <c r="D131" s="40">
        <f t="shared" si="1"/>
        <v>77</v>
      </c>
      <c r="E131" s="40" t="s">
        <v>285</v>
      </c>
      <c r="F131" s="41">
        <v>2.67</v>
      </c>
    </row>
    <row r="132" spans="1:6" ht="12.75">
      <c r="A132" s="40">
        <v>1786030</v>
      </c>
      <c r="B132" s="40" t="s">
        <v>284</v>
      </c>
      <c r="C132" s="40">
        <v>77184</v>
      </c>
      <c r="D132" s="40">
        <f aca="true" t="shared" si="2" ref="D132:D150">INT(C132/1000)</f>
        <v>77</v>
      </c>
      <c r="E132" s="40" t="s">
        <v>285</v>
      </c>
      <c r="F132" s="41">
        <v>19.15392</v>
      </c>
    </row>
    <row r="133" spans="1:6" ht="12.75">
      <c r="A133" s="40">
        <v>1786030</v>
      </c>
      <c r="B133" s="40" t="s">
        <v>284</v>
      </c>
      <c r="C133" s="40">
        <v>77184</v>
      </c>
      <c r="D133" s="40">
        <f t="shared" si="2"/>
        <v>77</v>
      </c>
      <c r="E133" s="40" t="s">
        <v>285</v>
      </c>
      <c r="F133" s="41">
        <v>6.3207936</v>
      </c>
    </row>
    <row r="134" spans="1:6" ht="12.75">
      <c r="A134" s="40">
        <v>1786030</v>
      </c>
      <c r="B134" s="40" t="s">
        <v>284</v>
      </c>
      <c r="C134" s="40">
        <v>77184</v>
      </c>
      <c r="D134" s="40">
        <f t="shared" si="2"/>
        <v>77</v>
      </c>
      <c r="E134" s="40" t="s">
        <v>285</v>
      </c>
      <c r="F134" s="41">
        <v>6.3207936</v>
      </c>
    </row>
    <row r="135" spans="1:6" ht="12.75">
      <c r="A135" s="40">
        <v>1786030</v>
      </c>
      <c r="B135" s="40" t="s">
        <v>284</v>
      </c>
      <c r="C135" s="40">
        <v>77184</v>
      </c>
      <c r="D135" s="40">
        <f t="shared" si="2"/>
        <v>77</v>
      </c>
      <c r="E135" s="40" t="s">
        <v>285</v>
      </c>
      <c r="F135" s="41">
        <v>7.5106944</v>
      </c>
    </row>
    <row r="136" spans="1:6" ht="12.75">
      <c r="A136" s="40">
        <v>88047010</v>
      </c>
      <c r="B136" s="40" t="s">
        <v>286</v>
      </c>
      <c r="C136" s="40">
        <v>80470</v>
      </c>
      <c r="D136" s="40">
        <f t="shared" si="2"/>
        <v>80</v>
      </c>
      <c r="E136" s="40" t="s">
        <v>287</v>
      </c>
      <c r="F136" s="41">
        <v>8.0315136</v>
      </c>
    </row>
    <row r="137" spans="1:6" ht="12.75">
      <c r="A137" s="40">
        <v>47090004</v>
      </c>
      <c r="B137" s="40" t="s">
        <v>288</v>
      </c>
      <c r="C137" s="40">
        <v>80700</v>
      </c>
      <c r="D137" s="40">
        <f t="shared" si="2"/>
        <v>80</v>
      </c>
      <c r="E137" s="40" t="s">
        <v>289</v>
      </c>
      <c r="F137" s="41">
        <v>15.130728</v>
      </c>
    </row>
    <row r="138" spans="1:6" ht="12.75">
      <c r="A138" s="40">
        <v>90961209</v>
      </c>
      <c r="B138" s="40" t="s">
        <v>290</v>
      </c>
      <c r="C138" s="40">
        <v>83340</v>
      </c>
      <c r="D138" s="40">
        <f t="shared" si="2"/>
        <v>83</v>
      </c>
      <c r="E138" s="40" t="s">
        <v>291</v>
      </c>
      <c r="F138" s="41">
        <v>23.631552</v>
      </c>
    </row>
    <row r="139" spans="1:6" ht="12.75">
      <c r="A139" s="40">
        <v>90961209</v>
      </c>
      <c r="B139" s="40" t="s">
        <v>290</v>
      </c>
      <c r="C139" s="40">
        <v>83340</v>
      </c>
      <c r="D139" s="40">
        <f t="shared" si="2"/>
        <v>83</v>
      </c>
      <c r="E139" s="40" t="s">
        <v>291</v>
      </c>
      <c r="F139" s="41">
        <v>7.720907040000001</v>
      </c>
    </row>
    <row r="140" spans="1:6" ht="12.75">
      <c r="A140" s="40">
        <v>90961209</v>
      </c>
      <c r="B140" s="40" t="s">
        <v>290</v>
      </c>
      <c r="C140" s="40">
        <v>83340</v>
      </c>
      <c r="D140" s="40">
        <f t="shared" si="2"/>
        <v>83</v>
      </c>
      <c r="E140" s="40" t="s">
        <v>291</v>
      </c>
      <c r="F140" s="41">
        <v>1.6099020000000002</v>
      </c>
    </row>
    <row r="141" spans="1:6" ht="12.75">
      <c r="A141" s="40">
        <v>1785530</v>
      </c>
      <c r="B141" s="40" t="s">
        <v>292</v>
      </c>
      <c r="C141" s="40">
        <v>84300</v>
      </c>
      <c r="D141" s="40">
        <f t="shared" si="2"/>
        <v>84</v>
      </c>
      <c r="E141" s="40" t="s">
        <v>293</v>
      </c>
      <c r="F141" s="41">
        <v>19.41696</v>
      </c>
    </row>
    <row r="142" spans="1:6" ht="12.75">
      <c r="A142" s="40">
        <v>4725506</v>
      </c>
      <c r="B142" s="40" t="s">
        <v>294</v>
      </c>
      <c r="C142" s="40">
        <v>84300</v>
      </c>
      <c r="D142" s="40">
        <f t="shared" si="2"/>
        <v>84</v>
      </c>
      <c r="E142" s="40" t="s">
        <v>293</v>
      </c>
      <c r="F142" s="41">
        <v>6.28765566</v>
      </c>
    </row>
    <row r="143" spans="1:6" ht="12.75">
      <c r="A143" s="40">
        <v>90689480</v>
      </c>
      <c r="B143" s="40" t="s">
        <v>295</v>
      </c>
      <c r="C143" s="40">
        <v>89205</v>
      </c>
      <c r="D143" s="40">
        <f t="shared" si="2"/>
        <v>89</v>
      </c>
      <c r="E143" s="40" t="s">
        <v>296</v>
      </c>
      <c r="F143" s="41">
        <v>24.33792</v>
      </c>
    </row>
    <row r="144" spans="1:6" ht="12.75">
      <c r="A144" s="40">
        <v>90689480</v>
      </c>
      <c r="B144" s="40" t="s">
        <v>295</v>
      </c>
      <c r="C144" s="40">
        <v>89205</v>
      </c>
      <c r="D144" s="40">
        <f t="shared" si="2"/>
        <v>89</v>
      </c>
      <c r="E144" s="40" t="s">
        <v>296</v>
      </c>
      <c r="F144" s="41">
        <v>7.79777064</v>
      </c>
    </row>
    <row r="145" spans="1:6" ht="12.75">
      <c r="A145" s="40">
        <v>4725517</v>
      </c>
      <c r="B145" s="40" t="s">
        <v>297</v>
      </c>
      <c r="C145" s="40">
        <v>91100</v>
      </c>
      <c r="D145" s="40">
        <f t="shared" si="2"/>
        <v>91</v>
      </c>
      <c r="E145" s="40" t="s">
        <v>298</v>
      </c>
      <c r="F145" s="41">
        <v>6.4878462</v>
      </c>
    </row>
    <row r="146" spans="1:6" ht="12.75">
      <c r="A146" s="40">
        <v>17406010</v>
      </c>
      <c r="B146" s="40" t="s">
        <v>299</v>
      </c>
      <c r="C146" s="40">
        <v>91220</v>
      </c>
      <c r="D146" s="40">
        <f t="shared" si="2"/>
        <v>91</v>
      </c>
      <c r="E146" s="40" t="s">
        <v>300</v>
      </c>
      <c r="F146" s="41">
        <v>7.7805288</v>
      </c>
    </row>
    <row r="147" spans="1:6" ht="12.75">
      <c r="A147" s="40">
        <v>17406010</v>
      </c>
      <c r="B147" s="40" t="s">
        <v>299</v>
      </c>
      <c r="C147" s="40">
        <v>91220</v>
      </c>
      <c r="D147" s="40">
        <f t="shared" si="2"/>
        <v>91</v>
      </c>
      <c r="E147" s="40" t="s">
        <v>300</v>
      </c>
      <c r="F147" s="41">
        <v>24.33792</v>
      </c>
    </row>
    <row r="148" spans="1:6" ht="12.75">
      <c r="A148" s="40">
        <v>89101696</v>
      </c>
      <c r="B148" s="40" t="s">
        <v>301</v>
      </c>
      <c r="C148" s="40">
        <v>91380</v>
      </c>
      <c r="D148" s="40">
        <f t="shared" si="2"/>
        <v>91</v>
      </c>
      <c r="E148" s="40" t="s">
        <v>302</v>
      </c>
      <c r="F148" s="41">
        <v>19.75248</v>
      </c>
    </row>
    <row r="149" spans="1:6" ht="12.75">
      <c r="A149" s="40">
        <v>4725502</v>
      </c>
      <c r="B149" s="40" t="s">
        <v>303</v>
      </c>
      <c r="C149" s="40">
        <v>94440</v>
      </c>
      <c r="D149" s="40">
        <f t="shared" si="2"/>
        <v>94</v>
      </c>
      <c r="E149" s="40" t="s">
        <v>304</v>
      </c>
      <c r="F149" s="41">
        <v>14.6205</v>
      </c>
    </row>
    <row r="150" spans="1:6" ht="12.75">
      <c r="A150" s="40">
        <v>4725502</v>
      </c>
      <c r="B150" s="40" t="s">
        <v>303</v>
      </c>
      <c r="C150" s="40">
        <v>94440</v>
      </c>
      <c r="D150" s="40">
        <f t="shared" si="2"/>
        <v>94</v>
      </c>
      <c r="E150" s="40" t="s">
        <v>304</v>
      </c>
      <c r="F150" s="41">
        <v>6.335409960000001</v>
      </c>
    </row>
    <row r="151" ht="12.75">
      <c r="F151" s="41"/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showGridLines="0" showRowColHeaders="0" workbookViewId="0" topLeftCell="A2">
      <selection activeCell="I21" sqref="I21"/>
    </sheetView>
  </sheetViews>
  <sheetFormatPr defaultColWidth="11.421875" defaultRowHeight="12.75"/>
  <cols>
    <col min="1" max="1" width="7.8515625" style="0" customWidth="1"/>
    <col min="3" max="3" width="0.13671875" style="0" customWidth="1"/>
  </cols>
  <sheetData>
    <row r="1" spans="1:4" ht="229.5">
      <c r="A1" s="61" t="s">
        <v>324</v>
      </c>
      <c r="B1" s="61" t="s">
        <v>325</v>
      </c>
      <c r="C1" s="61" t="s">
        <v>326</v>
      </c>
      <c r="D1" s="61" t="s">
        <v>334</v>
      </c>
    </row>
    <row r="2" spans="1:4" ht="12.75">
      <c r="A2">
        <v>1</v>
      </c>
      <c r="B2">
        <v>365</v>
      </c>
      <c r="C2">
        <v>136</v>
      </c>
      <c r="D2">
        <v>20.73</v>
      </c>
    </row>
    <row r="3" spans="1:4" ht="12.75">
      <c r="A3">
        <v>2</v>
      </c>
      <c r="B3">
        <v>169</v>
      </c>
      <c r="C3">
        <v>87</v>
      </c>
      <c r="D3">
        <v>13.26</v>
      </c>
    </row>
    <row r="4" spans="1:4" ht="12.75">
      <c r="A4">
        <v>3</v>
      </c>
      <c r="B4">
        <v>227</v>
      </c>
      <c r="C4">
        <v>109</v>
      </c>
      <c r="D4">
        <v>16.62</v>
      </c>
    </row>
    <row r="5" spans="1:4" ht="12.75">
      <c r="A5">
        <v>4</v>
      </c>
      <c r="B5">
        <v>731</v>
      </c>
      <c r="C5">
        <v>262</v>
      </c>
      <c r="D5">
        <v>39.94</v>
      </c>
    </row>
    <row r="6" spans="1:4" ht="12.75">
      <c r="A6">
        <v>5</v>
      </c>
      <c r="B6">
        <v>653</v>
      </c>
      <c r="C6">
        <v>237</v>
      </c>
      <c r="D6">
        <v>36.13</v>
      </c>
    </row>
    <row r="7" spans="1:4" ht="12.75">
      <c r="A7">
        <v>6</v>
      </c>
      <c r="B7">
        <v>860</v>
      </c>
      <c r="C7">
        <v>301</v>
      </c>
      <c r="D7">
        <v>45.89</v>
      </c>
    </row>
    <row r="8" spans="1:4" ht="12.75">
      <c r="A8">
        <v>7</v>
      </c>
      <c r="B8">
        <v>545</v>
      </c>
      <c r="C8">
        <v>167</v>
      </c>
      <c r="D8">
        <v>25.46</v>
      </c>
    </row>
    <row r="9" spans="1:4" ht="12.75">
      <c r="A9">
        <v>8</v>
      </c>
      <c r="B9">
        <v>249</v>
      </c>
      <c r="C9">
        <v>105</v>
      </c>
      <c r="D9">
        <v>16.01</v>
      </c>
    </row>
    <row r="10" spans="1:4" ht="12.75">
      <c r="A10">
        <v>9</v>
      </c>
      <c r="B10">
        <v>754</v>
      </c>
      <c r="C10">
        <v>254</v>
      </c>
      <c r="D10">
        <v>38.72</v>
      </c>
    </row>
    <row r="11" spans="1:4" ht="12.75">
      <c r="A11">
        <v>10</v>
      </c>
      <c r="B11">
        <v>116</v>
      </c>
      <c r="C11">
        <v>87</v>
      </c>
      <c r="D11">
        <v>13.26</v>
      </c>
    </row>
    <row r="12" spans="1:4" ht="12.75">
      <c r="A12">
        <v>11</v>
      </c>
      <c r="B12">
        <v>756</v>
      </c>
      <c r="C12">
        <v>254</v>
      </c>
      <c r="D12">
        <v>38.72</v>
      </c>
    </row>
    <row r="13" spans="1:4" ht="12.75">
      <c r="A13">
        <v>12</v>
      </c>
      <c r="B13">
        <v>599</v>
      </c>
      <c r="C13">
        <v>223</v>
      </c>
      <c r="D13">
        <v>34</v>
      </c>
    </row>
    <row r="14" spans="1:4" ht="12.75">
      <c r="A14">
        <v>13</v>
      </c>
      <c r="B14">
        <v>723</v>
      </c>
      <c r="C14">
        <v>220</v>
      </c>
      <c r="D14">
        <v>33.54</v>
      </c>
    </row>
    <row r="15" spans="1:4" ht="12.75">
      <c r="A15">
        <v>14</v>
      </c>
      <c r="B15">
        <v>297</v>
      </c>
      <c r="C15">
        <v>97</v>
      </c>
      <c r="D15">
        <v>14.79</v>
      </c>
    </row>
    <row r="16" spans="1:4" ht="12.75">
      <c r="A16">
        <v>15</v>
      </c>
      <c r="B16">
        <v>521</v>
      </c>
      <c r="C16">
        <v>194</v>
      </c>
      <c r="D16">
        <v>29.58</v>
      </c>
    </row>
    <row r="17" spans="1:4" ht="12.75">
      <c r="A17">
        <v>16</v>
      </c>
      <c r="B17">
        <v>415</v>
      </c>
      <c r="C17">
        <v>160</v>
      </c>
      <c r="D17">
        <v>24.39</v>
      </c>
    </row>
    <row r="18" spans="1:4" ht="12.75">
      <c r="A18">
        <v>17</v>
      </c>
      <c r="B18">
        <v>442</v>
      </c>
      <c r="C18">
        <v>167</v>
      </c>
      <c r="D18">
        <v>25.46</v>
      </c>
    </row>
    <row r="19" spans="1:4" ht="12.75">
      <c r="A19">
        <v>18</v>
      </c>
      <c r="B19">
        <v>161</v>
      </c>
      <c r="C19">
        <v>89</v>
      </c>
      <c r="D19">
        <v>13.57</v>
      </c>
    </row>
    <row r="20" spans="1:4" ht="12.75">
      <c r="A20">
        <v>19</v>
      </c>
      <c r="B20">
        <v>433</v>
      </c>
      <c r="C20">
        <v>173</v>
      </c>
      <c r="D20">
        <v>26.37</v>
      </c>
    </row>
    <row r="21" spans="1:5" ht="12.75">
      <c r="A21">
        <v>21</v>
      </c>
      <c r="B21">
        <v>267</v>
      </c>
      <c r="C21">
        <v>112</v>
      </c>
      <c r="D21">
        <v>17.07</v>
      </c>
      <c r="E21" t="s">
        <v>327</v>
      </c>
    </row>
    <row r="22" spans="1:4" ht="12.75">
      <c r="A22">
        <v>22</v>
      </c>
      <c r="B22">
        <v>457</v>
      </c>
      <c r="C22">
        <v>186</v>
      </c>
      <c r="D22">
        <v>28.36</v>
      </c>
    </row>
    <row r="23" spans="1:4" ht="12.75">
      <c r="A23">
        <v>23</v>
      </c>
      <c r="B23">
        <v>284</v>
      </c>
      <c r="C23">
        <v>124</v>
      </c>
      <c r="D23">
        <v>18.9</v>
      </c>
    </row>
    <row r="24" spans="1:4" ht="12.75">
      <c r="A24">
        <v>24</v>
      </c>
      <c r="B24">
        <v>446</v>
      </c>
      <c r="C24">
        <v>173</v>
      </c>
      <c r="D24">
        <v>26.37</v>
      </c>
    </row>
    <row r="25" spans="1:4" ht="12.75">
      <c r="A25">
        <v>25</v>
      </c>
      <c r="B25">
        <v>345</v>
      </c>
      <c r="C25">
        <v>133</v>
      </c>
      <c r="D25">
        <v>20.28</v>
      </c>
    </row>
    <row r="26" spans="1:4" ht="12.75">
      <c r="A26">
        <v>26</v>
      </c>
      <c r="B26">
        <v>503</v>
      </c>
      <c r="C26">
        <v>158</v>
      </c>
      <c r="D26">
        <v>24.09</v>
      </c>
    </row>
    <row r="27" spans="1:4" ht="12.75">
      <c r="A27">
        <v>27</v>
      </c>
      <c r="B27">
        <v>156</v>
      </c>
      <c r="C27">
        <v>83</v>
      </c>
      <c r="D27">
        <v>12.65</v>
      </c>
    </row>
    <row r="28" spans="1:4" ht="12.75">
      <c r="A28">
        <v>28</v>
      </c>
      <c r="B28">
        <v>102</v>
      </c>
      <c r="C28">
        <v>83</v>
      </c>
      <c r="D28">
        <v>12.65</v>
      </c>
    </row>
    <row r="29" spans="1:4" ht="12.75">
      <c r="A29">
        <v>29</v>
      </c>
      <c r="B29">
        <v>614</v>
      </c>
      <c r="C29">
        <v>220</v>
      </c>
      <c r="D29">
        <v>33.54</v>
      </c>
    </row>
    <row r="30" spans="1:4" ht="12.75">
      <c r="A30">
        <v>30</v>
      </c>
      <c r="B30">
        <v>659</v>
      </c>
      <c r="C30">
        <v>221</v>
      </c>
      <c r="D30">
        <v>33.69</v>
      </c>
    </row>
    <row r="31" spans="1:4" ht="12.75">
      <c r="A31">
        <v>31</v>
      </c>
      <c r="B31">
        <v>650</v>
      </c>
      <c r="C31">
        <v>210</v>
      </c>
      <c r="D31">
        <v>32.01</v>
      </c>
    </row>
    <row r="32" spans="1:4" ht="12.75">
      <c r="A32">
        <v>32</v>
      </c>
      <c r="B32">
        <v>654</v>
      </c>
      <c r="C32">
        <v>221</v>
      </c>
      <c r="D32">
        <v>33.69</v>
      </c>
    </row>
    <row r="33" spans="1:4" ht="12.75">
      <c r="A33">
        <v>33</v>
      </c>
      <c r="B33">
        <v>533</v>
      </c>
      <c r="C33">
        <v>169</v>
      </c>
      <c r="D33">
        <v>25.76</v>
      </c>
    </row>
    <row r="34" spans="1:4" ht="12.75">
      <c r="A34">
        <v>34</v>
      </c>
      <c r="B34">
        <v>693</v>
      </c>
      <c r="C34">
        <v>237</v>
      </c>
      <c r="D34">
        <v>36.13</v>
      </c>
    </row>
    <row r="35" spans="1:4" ht="12.75">
      <c r="A35">
        <v>35</v>
      </c>
      <c r="B35">
        <v>368</v>
      </c>
      <c r="C35">
        <v>153</v>
      </c>
      <c r="D35">
        <v>23.32</v>
      </c>
    </row>
    <row r="36" spans="1:4" ht="12.75">
      <c r="A36">
        <v>36</v>
      </c>
      <c r="B36">
        <v>219</v>
      </c>
      <c r="C36">
        <v>100</v>
      </c>
      <c r="D36">
        <v>15.24</v>
      </c>
    </row>
    <row r="37" spans="1:4" ht="12.75">
      <c r="A37">
        <v>37</v>
      </c>
      <c r="B37">
        <v>200</v>
      </c>
      <c r="C37">
        <v>89</v>
      </c>
      <c r="D37">
        <v>13.57</v>
      </c>
    </row>
    <row r="38" spans="1:4" ht="12.75">
      <c r="A38">
        <v>38</v>
      </c>
      <c r="B38">
        <v>512</v>
      </c>
      <c r="C38">
        <v>147</v>
      </c>
      <c r="D38">
        <v>22.41</v>
      </c>
    </row>
    <row r="39" spans="1:4" ht="12.75">
      <c r="A39">
        <v>39</v>
      </c>
      <c r="B39">
        <v>342</v>
      </c>
      <c r="C39">
        <v>125</v>
      </c>
      <c r="D39">
        <v>19.06</v>
      </c>
    </row>
    <row r="40" spans="1:4" ht="12.75">
      <c r="A40">
        <v>40</v>
      </c>
      <c r="B40">
        <v>642</v>
      </c>
      <c r="C40">
        <v>214</v>
      </c>
      <c r="D40">
        <v>32.62</v>
      </c>
    </row>
    <row r="41" spans="1:4" ht="12.75">
      <c r="A41">
        <v>41</v>
      </c>
      <c r="B41">
        <v>142</v>
      </c>
      <c r="C41">
        <v>83</v>
      </c>
      <c r="D41">
        <v>12.65</v>
      </c>
    </row>
    <row r="42" spans="1:4" ht="12.75">
      <c r="A42">
        <v>42</v>
      </c>
      <c r="B42">
        <v>411</v>
      </c>
      <c r="C42">
        <v>139</v>
      </c>
      <c r="D42">
        <v>21.19</v>
      </c>
    </row>
    <row r="43" spans="1:4" ht="12.75">
      <c r="A43">
        <v>43</v>
      </c>
      <c r="B43">
        <v>471</v>
      </c>
      <c r="C43">
        <v>176</v>
      </c>
      <c r="D43">
        <v>26.83</v>
      </c>
    </row>
    <row r="44" spans="1:4" ht="12.75">
      <c r="A44">
        <v>44</v>
      </c>
      <c r="B44">
        <v>391</v>
      </c>
      <c r="C44">
        <v>157</v>
      </c>
      <c r="D44">
        <v>23.93</v>
      </c>
    </row>
    <row r="45" spans="1:4" ht="12.75">
      <c r="A45">
        <v>45</v>
      </c>
      <c r="B45">
        <v>86</v>
      </c>
      <c r="C45">
        <v>67</v>
      </c>
      <c r="D45">
        <v>10.21</v>
      </c>
    </row>
    <row r="46" spans="1:4" ht="12.75">
      <c r="A46">
        <v>46</v>
      </c>
      <c r="B46">
        <v>552</v>
      </c>
      <c r="C46">
        <v>189</v>
      </c>
      <c r="D46">
        <v>28.81</v>
      </c>
    </row>
    <row r="47" spans="1:4" ht="12.75">
      <c r="A47">
        <v>47</v>
      </c>
      <c r="B47">
        <v>581</v>
      </c>
      <c r="C47">
        <v>210</v>
      </c>
      <c r="D47">
        <v>32.01</v>
      </c>
    </row>
    <row r="48" spans="1:4" ht="12.75">
      <c r="A48">
        <v>48</v>
      </c>
      <c r="B48">
        <v>559</v>
      </c>
      <c r="C48">
        <v>203</v>
      </c>
      <c r="D48">
        <v>30.95</v>
      </c>
    </row>
    <row r="49" spans="1:4" ht="12.75">
      <c r="A49">
        <v>49</v>
      </c>
      <c r="B49">
        <v>304</v>
      </c>
      <c r="C49">
        <v>135</v>
      </c>
      <c r="D49">
        <v>20.58</v>
      </c>
    </row>
    <row r="50" spans="1:4" ht="12.75">
      <c r="A50">
        <v>50</v>
      </c>
      <c r="B50">
        <v>416</v>
      </c>
      <c r="C50">
        <v>134</v>
      </c>
      <c r="D50">
        <v>20.43</v>
      </c>
    </row>
    <row r="51" spans="1:4" ht="12.75">
      <c r="A51">
        <v>51</v>
      </c>
      <c r="B51">
        <v>182</v>
      </c>
      <c r="C51">
        <v>79</v>
      </c>
      <c r="D51">
        <v>12.04</v>
      </c>
    </row>
    <row r="52" spans="1:4" ht="12.75">
      <c r="A52">
        <v>52</v>
      </c>
      <c r="B52">
        <v>209</v>
      </c>
      <c r="C52">
        <v>100</v>
      </c>
      <c r="D52">
        <v>15.24</v>
      </c>
    </row>
    <row r="53" spans="1:4" ht="12.75">
      <c r="A53">
        <v>53</v>
      </c>
      <c r="B53">
        <v>295</v>
      </c>
      <c r="C53">
        <v>126</v>
      </c>
      <c r="D53">
        <v>19.21</v>
      </c>
    </row>
    <row r="54" spans="1:4" ht="12.75">
      <c r="A54">
        <v>54</v>
      </c>
      <c r="B54">
        <v>297</v>
      </c>
      <c r="C54">
        <v>112</v>
      </c>
      <c r="D54">
        <v>17.07</v>
      </c>
    </row>
    <row r="55" spans="1:4" ht="12.75">
      <c r="A55">
        <v>55</v>
      </c>
      <c r="B55">
        <v>209</v>
      </c>
      <c r="C55">
        <v>100</v>
      </c>
      <c r="D55">
        <v>15.24</v>
      </c>
    </row>
    <row r="56" spans="1:4" ht="12.75">
      <c r="A56">
        <v>56</v>
      </c>
      <c r="B56">
        <v>470</v>
      </c>
      <c r="C56">
        <v>194</v>
      </c>
      <c r="D56">
        <v>29.58</v>
      </c>
    </row>
    <row r="57" spans="1:4" ht="12.75">
      <c r="A57">
        <v>57</v>
      </c>
      <c r="B57">
        <v>320</v>
      </c>
      <c r="C57">
        <v>117</v>
      </c>
      <c r="D57">
        <v>17.84</v>
      </c>
    </row>
    <row r="58" spans="1:4" ht="12.75">
      <c r="A58">
        <v>58</v>
      </c>
      <c r="B58">
        <v>173</v>
      </c>
      <c r="C58">
        <v>89</v>
      </c>
      <c r="D58">
        <v>13.57</v>
      </c>
    </row>
    <row r="59" spans="1:4" ht="12.75">
      <c r="A59">
        <v>59</v>
      </c>
      <c r="B59">
        <v>282</v>
      </c>
      <c r="C59">
        <v>93</v>
      </c>
      <c r="D59">
        <v>14.18</v>
      </c>
    </row>
    <row r="60" spans="1:4" ht="12.75">
      <c r="A60">
        <v>60</v>
      </c>
      <c r="B60">
        <v>143</v>
      </c>
      <c r="C60">
        <v>71</v>
      </c>
      <c r="D60">
        <v>10.82</v>
      </c>
    </row>
    <row r="61" spans="1:4" ht="12.75">
      <c r="A61">
        <v>61</v>
      </c>
      <c r="B61">
        <v>219</v>
      </c>
      <c r="C61">
        <v>112</v>
      </c>
      <c r="D61">
        <v>17.07</v>
      </c>
    </row>
    <row r="62" spans="1:4" ht="12.75">
      <c r="A62">
        <v>62</v>
      </c>
      <c r="B62">
        <v>243</v>
      </c>
      <c r="C62">
        <v>88</v>
      </c>
      <c r="D62">
        <v>13.42</v>
      </c>
    </row>
    <row r="63" spans="1:4" ht="12.75">
      <c r="A63">
        <v>63</v>
      </c>
      <c r="B63">
        <v>330</v>
      </c>
      <c r="C63">
        <v>120</v>
      </c>
      <c r="D63">
        <v>18.29</v>
      </c>
    </row>
    <row r="64" spans="1:4" ht="12.75">
      <c r="A64">
        <v>64</v>
      </c>
      <c r="B64">
        <v>709</v>
      </c>
      <c r="C64">
        <v>232</v>
      </c>
      <c r="D64">
        <v>35.37</v>
      </c>
    </row>
    <row r="65" spans="1:4" ht="12.75">
      <c r="A65">
        <v>65</v>
      </c>
      <c r="B65">
        <v>726</v>
      </c>
      <c r="C65">
        <v>238</v>
      </c>
      <c r="D65">
        <v>36.28</v>
      </c>
    </row>
    <row r="66" spans="1:4" ht="12.75">
      <c r="A66">
        <v>66</v>
      </c>
      <c r="B66">
        <v>800</v>
      </c>
      <c r="C66">
        <v>252</v>
      </c>
      <c r="D66">
        <v>38.42</v>
      </c>
    </row>
    <row r="67" spans="1:4" ht="12.75">
      <c r="A67">
        <v>67</v>
      </c>
      <c r="B67">
        <v>447</v>
      </c>
      <c r="C67">
        <v>137</v>
      </c>
      <c r="D67">
        <v>20.89</v>
      </c>
    </row>
    <row r="68" spans="1:4" ht="12.75">
      <c r="A68">
        <v>68</v>
      </c>
      <c r="B68">
        <v>433</v>
      </c>
      <c r="C68">
        <v>137</v>
      </c>
      <c r="D68">
        <v>20.89</v>
      </c>
    </row>
    <row r="69" spans="1:4" ht="12.75">
      <c r="A69">
        <v>69</v>
      </c>
      <c r="B69">
        <v>418</v>
      </c>
      <c r="C69">
        <v>136</v>
      </c>
      <c r="D69">
        <v>20.73</v>
      </c>
    </row>
    <row r="70" spans="1:4" ht="12.75">
      <c r="A70">
        <v>70</v>
      </c>
      <c r="B70">
        <v>317</v>
      </c>
      <c r="C70">
        <v>122</v>
      </c>
      <c r="D70">
        <v>18.6</v>
      </c>
    </row>
    <row r="71" spans="1:4" ht="12.75">
      <c r="A71">
        <v>71</v>
      </c>
      <c r="B71">
        <v>341</v>
      </c>
      <c r="C71">
        <v>121</v>
      </c>
      <c r="D71">
        <v>18.45</v>
      </c>
    </row>
    <row r="72" spans="1:4" ht="12.75">
      <c r="A72">
        <v>72</v>
      </c>
      <c r="B72">
        <v>222</v>
      </c>
      <c r="C72">
        <v>113</v>
      </c>
      <c r="D72">
        <v>17.23</v>
      </c>
    </row>
    <row r="73" spans="1:4" ht="12.75">
      <c r="A73">
        <v>73</v>
      </c>
      <c r="B73">
        <v>476</v>
      </c>
      <c r="C73">
        <v>151</v>
      </c>
      <c r="D73">
        <v>23.02</v>
      </c>
    </row>
    <row r="74" spans="1:4" ht="12.75">
      <c r="A74">
        <v>74</v>
      </c>
      <c r="B74">
        <v>485</v>
      </c>
      <c r="C74">
        <v>156</v>
      </c>
      <c r="D74">
        <v>23.78</v>
      </c>
    </row>
    <row r="75" spans="1:4" ht="12.75">
      <c r="A75">
        <v>75</v>
      </c>
      <c r="B75">
        <v>62</v>
      </c>
      <c r="C75">
        <v>65</v>
      </c>
      <c r="D75">
        <v>9.91</v>
      </c>
    </row>
    <row r="76" spans="1:4" ht="12.75">
      <c r="A76">
        <v>76</v>
      </c>
      <c r="B76">
        <v>186</v>
      </c>
      <c r="C76">
        <v>83</v>
      </c>
      <c r="D76">
        <v>12.65</v>
      </c>
    </row>
    <row r="77" spans="1:4" ht="12.75">
      <c r="A77">
        <v>77</v>
      </c>
      <c r="B77">
        <v>45</v>
      </c>
      <c r="C77">
        <v>73</v>
      </c>
      <c r="D77">
        <v>11.13</v>
      </c>
    </row>
    <row r="78" spans="1:4" ht="12.75">
      <c r="A78">
        <v>78</v>
      </c>
      <c r="B78">
        <v>70</v>
      </c>
      <c r="C78">
        <v>79</v>
      </c>
      <c r="D78">
        <v>12.04</v>
      </c>
    </row>
    <row r="79" spans="1:4" ht="12.75">
      <c r="A79">
        <v>79</v>
      </c>
      <c r="B79">
        <v>367</v>
      </c>
      <c r="C79">
        <v>220</v>
      </c>
      <c r="D79">
        <v>33.54</v>
      </c>
    </row>
    <row r="80" spans="1:4" ht="12.75">
      <c r="A80">
        <v>80</v>
      </c>
      <c r="B80">
        <v>199</v>
      </c>
      <c r="C80">
        <v>78</v>
      </c>
      <c r="D80">
        <v>11.89</v>
      </c>
    </row>
    <row r="81" spans="1:4" ht="12.75">
      <c r="A81">
        <v>81</v>
      </c>
      <c r="B81">
        <v>677</v>
      </c>
      <c r="C81">
        <v>210</v>
      </c>
      <c r="D81">
        <v>32.01</v>
      </c>
    </row>
    <row r="82" spans="1:4" ht="12.75">
      <c r="A82">
        <v>82</v>
      </c>
      <c r="B82">
        <v>615</v>
      </c>
      <c r="C82">
        <v>225</v>
      </c>
      <c r="D82">
        <v>34.3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0"/>
  <sheetViews>
    <sheetView showGridLines="0" showRowColHeaders="0" workbookViewId="0" topLeftCell="D141">
      <selection activeCell="G154" sqref="G154"/>
    </sheetView>
  </sheetViews>
  <sheetFormatPr defaultColWidth="11.421875" defaultRowHeight="12.75"/>
  <cols>
    <col min="1" max="1" width="20.28125" style="0" customWidth="1"/>
    <col min="3" max="3" width="5.00390625" style="0" customWidth="1"/>
    <col min="4" max="4" width="11.421875" style="41" customWidth="1"/>
    <col min="5" max="5" width="8.00390625" style="0" customWidth="1"/>
    <col min="6" max="6" width="7.421875" style="0" customWidth="1"/>
    <col min="8" max="8" width="9.421875" style="0" customWidth="1"/>
    <col min="11" max="11" width="7.28125" style="0" customWidth="1"/>
    <col min="12" max="12" width="6.57421875" style="0" customWidth="1"/>
  </cols>
  <sheetData>
    <row r="1" spans="1:8" ht="26.25">
      <c r="A1" s="62" t="s">
        <v>328</v>
      </c>
      <c r="B1" t="s">
        <v>306</v>
      </c>
      <c r="C1" t="s">
        <v>310</v>
      </c>
      <c r="D1" s="41" t="s">
        <v>311</v>
      </c>
      <c r="E1" s="63" t="s">
        <v>307</v>
      </c>
      <c r="F1" t="s">
        <v>330</v>
      </c>
      <c r="G1" s="63" t="s">
        <v>332</v>
      </c>
      <c r="H1" s="63" t="s">
        <v>333</v>
      </c>
    </row>
    <row r="2" spans="1:11" ht="13.5" thickBot="1">
      <c r="A2" t="s">
        <v>196</v>
      </c>
      <c r="B2">
        <v>1150</v>
      </c>
      <c r="C2">
        <v>1</v>
      </c>
      <c r="D2" s="41">
        <v>19.15392</v>
      </c>
      <c r="E2">
        <f>VLOOKUP(C2,distance,13)</f>
        <v>365</v>
      </c>
      <c r="F2">
        <f>VLOOKUP(D2,coef,2)</f>
        <v>1.08</v>
      </c>
      <c r="G2" s="41">
        <f>ROUND((a*E2+b)*F2,1)</f>
        <v>23.1</v>
      </c>
      <c r="H2" s="67">
        <f>G2*D2</f>
        <v>442.455552</v>
      </c>
      <c r="K2" t="s">
        <v>331</v>
      </c>
    </row>
    <row r="3" spans="1:14" ht="12.75">
      <c r="A3" t="s">
        <v>196</v>
      </c>
      <c r="B3">
        <v>1150</v>
      </c>
      <c r="C3">
        <v>1</v>
      </c>
      <c r="D3" s="41">
        <v>3.1875</v>
      </c>
      <c r="E3">
        <f aca="true" t="shared" si="0" ref="E3:E66">VLOOKUP(C3,distance,13)</f>
        <v>365</v>
      </c>
      <c r="F3">
        <f>VLOOKUP(D3,coef,2)</f>
        <v>1.91</v>
      </c>
      <c r="G3" s="41">
        <f aca="true" t="shared" si="1" ref="G3:G66">ROUND((a*E3+b)*F3,1)</f>
        <v>40.9</v>
      </c>
      <c r="H3" s="67">
        <f aca="true" t="shared" si="2" ref="H3:H66">G3*D3</f>
        <v>130.36875</v>
      </c>
      <c r="K3" s="2">
        <v>1</v>
      </c>
      <c r="L3" s="4">
        <v>3.97</v>
      </c>
      <c r="M3">
        <v>0.0417</v>
      </c>
      <c r="N3" t="s">
        <v>338</v>
      </c>
    </row>
    <row r="4" spans="1:14" ht="12.75">
      <c r="A4" t="s">
        <v>196</v>
      </c>
      <c r="B4">
        <v>1150</v>
      </c>
      <c r="C4">
        <v>1</v>
      </c>
      <c r="D4" s="41">
        <v>19.15392</v>
      </c>
      <c r="E4">
        <f t="shared" si="0"/>
        <v>365</v>
      </c>
      <c r="F4">
        <f aca="true" t="shared" si="3" ref="F4:F67">VLOOKUP(D4,coef,2)</f>
        <v>1.08</v>
      </c>
      <c r="G4" s="41">
        <f>ROUND((a*E4+b)*F4,1)</f>
        <v>23.1</v>
      </c>
      <c r="H4" s="67">
        <f t="shared" si="2"/>
        <v>442.455552</v>
      </c>
      <c r="K4" s="5">
        <v>2</v>
      </c>
      <c r="L4" s="7">
        <v>2.65</v>
      </c>
      <c r="M4">
        <v>6.1923</v>
      </c>
      <c r="N4" t="s">
        <v>337</v>
      </c>
    </row>
    <row r="5" spans="1:12" ht="12.75">
      <c r="A5" t="s">
        <v>196</v>
      </c>
      <c r="B5">
        <v>1150</v>
      </c>
      <c r="C5">
        <v>1</v>
      </c>
      <c r="D5" s="41">
        <v>22.70013</v>
      </c>
      <c r="E5">
        <f t="shared" si="0"/>
        <v>365</v>
      </c>
      <c r="F5">
        <f t="shared" si="3"/>
        <v>1.02</v>
      </c>
      <c r="G5" s="41">
        <f t="shared" si="1"/>
        <v>21.8</v>
      </c>
      <c r="H5" s="67">
        <f t="shared" si="2"/>
        <v>494.862834</v>
      </c>
      <c r="K5" s="5">
        <v>3</v>
      </c>
      <c r="L5" s="7">
        <v>1.91</v>
      </c>
    </row>
    <row r="6" spans="1:12" ht="12.75">
      <c r="A6" t="s">
        <v>198</v>
      </c>
      <c r="B6">
        <v>1290</v>
      </c>
      <c r="C6">
        <v>1</v>
      </c>
      <c r="D6" s="41">
        <v>3.1875</v>
      </c>
      <c r="E6">
        <f t="shared" si="0"/>
        <v>365</v>
      </c>
      <c r="F6">
        <f t="shared" si="3"/>
        <v>1.91</v>
      </c>
      <c r="G6" s="41">
        <f t="shared" si="1"/>
        <v>40.9</v>
      </c>
      <c r="H6" s="67">
        <f t="shared" si="2"/>
        <v>130.36875</v>
      </c>
      <c r="K6" s="5">
        <v>5</v>
      </c>
      <c r="L6" s="7">
        <v>1.61</v>
      </c>
    </row>
    <row r="7" spans="1:12" ht="12.75">
      <c r="A7" t="s">
        <v>200</v>
      </c>
      <c r="B7">
        <v>2408</v>
      </c>
      <c r="C7">
        <v>2</v>
      </c>
      <c r="D7" s="41">
        <v>6.6078342</v>
      </c>
      <c r="E7">
        <f t="shared" si="0"/>
        <v>169</v>
      </c>
      <c r="F7">
        <f t="shared" si="3"/>
        <v>1.61</v>
      </c>
      <c r="G7" s="41">
        <f t="shared" si="1"/>
        <v>21.3</v>
      </c>
      <c r="H7" s="67">
        <f t="shared" si="2"/>
        <v>140.74686846</v>
      </c>
      <c r="K7" s="5">
        <v>7</v>
      </c>
      <c r="L7" s="7">
        <v>1.35</v>
      </c>
    </row>
    <row r="8" spans="1:12" ht="12.75">
      <c r="A8" t="s">
        <v>200</v>
      </c>
      <c r="B8">
        <v>2408</v>
      </c>
      <c r="C8">
        <v>2</v>
      </c>
      <c r="D8" s="41">
        <v>21.243552</v>
      </c>
      <c r="E8">
        <f t="shared" si="0"/>
        <v>169</v>
      </c>
      <c r="F8">
        <f t="shared" si="3"/>
        <v>1.02</v>
      </c>
      <c r="G8" s="41">
        <f t="shared" si="1"/>
        <v>13.5</v>
      </c>
      <c r="H8" s="67">
        <f t="shared" si="2"/>
        <v>286.787952</v>
      </c>
      <c r="K8" s="5">
        <v>10</v>
      </c>
      <c r="L8" s="7">
        <v>1.16</v>
      </c>
    </row>
    <row r="9" spans="1:12" ht="12.75">
      <c r="A9" t="s">
        <v>200</v>
      </c>
      <c r="B9">
        <v>2408</v>
      </c>
      <c r="C9">
        <v>2</v>
      </c>
      <c r="D9" s="41">
        <v>7.5715992000000005</v>
      </c>
      <c r="E9">
        <f t="shared" si="0"/>
        <v>169</v>
      </c>
      <c r="F9">
        <f t="shared" si="3"/>
        <v>1.35</v>
      </c>
      <c r="G9" s="41">
        <f t="shared" si="1"/>
        <v>17.9</v>
      </c>
      <c r="H9" s="67">
        <f t="shared" si="2"/>
        <v>135.53162568</v>
      </c>
      <c r="K9" s="5">
        <v>15</v>
      </c>
      <c r="L9" s="7">
        <v>1.08</v>
      </c>
    </row>
    <row r="10" spans="1:12" ht="12.75">
      <c r="A10" t="s">
        <v>200</v>
      </c>
      <c r="B10">
        <v>2408</v>
      </c>
      <c r="C10">
        <v>2</v>
      </c>
      <c r="D10" s="41">
        <v>6.9734214</v>
      </c>
      <c r="E10">
        <f t="shared" si="0"/>
        <v>169</v>
      </c>
      <c r="F10">
        <f t="shared" si="3"/>
        <v>1.61</v>
      </c>
      <c r="G10" s="41">
        <f t="shared" si="1"/>
        <v>21.3</v>
      </c>
      <c r="H10" s="67">
        <f t="shared" si="2"/>
        <v>148.53387582000002</v>
      </c>
      <c r="K10" s="5">
        <v>20</v>
      </c>
      <c r="L10" s="7">
        <v>1.02</v>
      </c>
    </row>
    <row r="11" spans="1:12" ht="12.75">
      <c r="A11" t="s">
        <v>200</v>
      </c>
      <c r="B11">
        <v>2408</v>
      </c>
      <c r="C11">
        <v>2</v>
      </c>
      <c r="D11" s="41">
        <v>4.35</v>
      </c>
      <c r="E11">
        <f t="shared" si="0"/>
        <v>169</v>
      </c>
      <c r="F11">
        <f t="shared" si="3"/>
        <v>1.91</v>
      </c>
      <c r="G11" s="41">
        <f t="shared" si="1"/>
        <v>25.3</v>
      </c>
      <c r="H11" s="67">
        <f t="shared" si="2"/>
        <v>110.05499999999999</v>
      </c>
      <c r="K11" s="5">
        <v>23</v>
      </c>
      <c r="L11" s="7">
        <v>1</v>
      </c>
    </row>
    <row r="12" spans="1:12" ht="13.5" thickBot="1">
      <c r="A12" t="s">
        <v>200</v>
      </c>
      <c r="B12">
        <v>2408</v>
      </c>
      <c r="C12">
        <v>2</v>
      </c>
      <c r="D12" s="41">
        <v>9.9</v>
      </c>
      <c r="E12">
        <f t="shared" si="0"/>
        <v>169</v>
      </c>
      <c r="F12">
        <f t="shared" si="3"/>
        <v>1.35</v>
      </c>
      <c r="G12" s="41">
        <f t="shared" si="1"/>
        <v>17.9</v>
      </c>
      <c r="H12" s="67">
        <f t="shared" si="2"/>
        <v>177.20999999999998</v>
      </c>
      <c r="K12" s="65">
        <v>25</v>
      </c>
      <c r="L12" s="64"/>
    </row>
    <row r="13" spans="1:8" ht="12.75">
      <c r="A13" t="s">
        <v>202</v>
      </c>
      <c r="B13">
        <v>3400</v>
      </c>
      <c r="C13">
        <v>3</v>
      </c>
      <c r="D13" s="41">
        <v>19.811328</v>
      </c>
      <c r="E13">
        <f t="shared" si="0"/>
        <v>227</v>
      </c>
      <c r="F13">
        <f t="shared" si="3"/>
        <v>1.08</v>
      </c>
      <c r="G13" s="41">
        <f t="shared" si="1"/>
        <v>16.9</v>
      </c>
      <c r="H13" s="67">
        <f t="shared" si="2"/>
        <v>334.8114432</v>
      </c>
    </row>
    <row r="14" spans="1:8" ht="12.75">
      <c r="A14" t="s">
        <v>204</v>
      </c>
      <c r="B14">
        <v>13667</v>
      </c>
      <c r="C14">
        <v>13</v>
      </c>
      <c r="D14" s="41">
        <v>3.1875</v>
      </c>
      <c r="E14">
        <f t="shared" si="0"/>
        <v>723</v>
      </c>
      <c r="F14">
        <f t="shared" si="3"/>
        <v>1.91</v>
      </c>
      <c r="G14" s="41">
        <f t="shared" si="1"/>
        <v>69.4</v>
      </c>
      <c r="H14" s="67">
        <f t="shared" si="2"/>
        <v>221.2125</v>
      </c>
    </row>
    <row r="15" spans="1:8" ht="12.75">
      <c r="A15" t="s">
        <v>204</v>
      </c>
      <c r="B15">
        <v>13667</v>
      </c>
      <c r="C15">
        <v>13</v>
      </c>
      <c r="D15" s="41">
        <v>12</v>
      </c>
      <c r="E15">
        <f t="shared" si="0"/>
        <v>723</v>
      </c>
      <c r="F15">
        <f t="shared" si="3"/>
        <v>1.16</v>
      </c>
      <c r="G15" s="41">
        <f t="shared" si="1"/>
        <v>42.2</v>
      </c>
      <c r="H15" s="67">
        <f t="shared" si="2"/>
        <v>506.40000000000003</v>
      </c>
    </row>
    <row r="16" spans="1:8" ht="12.75">
      <c r="A16" t="s">
        <v>204</v>
      </c>
      <c r="B16">
        <v>13667</v>
      </c>
      <c r="C16">
        <v>13</v>
      </c>
      <c r="D16" s="41">
        <v>20.00807</v>
      </c>
      <c r="E16">
        <f t="shared" si="0"/>
        <v>723</v>
      </c>
      <c r="F16">
        <f t="shared" si="3"/>
        <v>1.02</v>
      </c>
      <c r="G16" s="41">
        <f t="shared" si="1"/>
        <v>37.1</v>
      </c>
      <c r="H16" s="67">
        <f t="shared" si="2"/>
        <v>742.299397</v>
      </c>
    </row>
    <row r="17" spans="1:8" ht="12.75">
      <c r="A17" t="s">
        <v>204</v>
      </c>
      <c r="B17">
        <v>13667</v>
      </c>
      <c r="C17">
        <v>13</v>
      </c>
      <c r="D17" s="41">
        <v>3.56</v>
      </c>
      <c r="E17">
        <f t="shared" si="0"/>
        <v>723</v>
      </c>
      <c r="F17">
        <f t="shared" si="3"/>
        <v>1.91</v>
      </c>
      <c r="G17" s="41">
        <f t="shared" si="1"/>
        <v>69.4</v>
      </c>
      <c r="H17" s="67">
        <f t="shared" si="2"/>
        <v>247.06400000000002</v>
      </c>
    </row>
    <row r="18" spans="1:8" ht="12.75">
      <c r="A18" t="s">
        <v>204</v>
      </c>
      <c r="B18">
        <v>13667</v>
      </c>
      <c r="C18">
        <v>13</v>
      </c>
      <c r="D18" s="41">
        <v>22.089296</v>
      </c>
      <c r="E18">
        <f t="shared" si="0"/>
        <v>723</v>
      </c>
      <c r="F18">
        <f t="shared" si="3"/>
        <v>1.02</v>
      </c>
      <c r="G18" s="41">
        <f t="shared" si="1"/>
        <v>37.1</v>
      </c>
      <c r="H18" s="67">
        <f t="shared" si="2"/>
        <v>819.5128816</v>
      </c>
    </row>
    <row r="19" spans="1:8" ht="12.75">
      <c r="A19" t="s">
        <v>204</v>
      </c>
      <c r="B19">
        <v>13667</v>
      </c>
      <c r="C19">
        <v>13</v>
      </c>
      <c r="D19" s="41">
        <v>22.814902</v>
      </c>
      <c r="E19">
        <f t="shared" si="0"/>
        <v>723</v>
      </c>
      <c r="F19">
        <f t="shared" si="3"/>
        <v>1.02</v>
      </c>
      <c r="G19" s="41">
        <f t="shared" si="1"/>
        <v>37.1</v>
      </c>
      <c r="H19" s="67">
        <f t="shared" si="2"/>
        <v>846.4328642</v>
      </c>
    </row>
    <row r="20" spans="1:8" ht="12.75">
      <c r="A20" t="s">
        <v>206</v>
      </c>
      <c r="B20">
        <v>13792</v>
      </c>
      <c r="C20">
        <v>13</v>
      </c>
      <c r="D20" s="41">
        <v>6.75</v>
      </c>
      <c r="E20">
        <f t="shared" si="0"/>
        <v>723</v>
      </c>
      <c r="F20">
        <f t="shared" si="3"/>
        <v>1.61</v>
      </c>
      <c r="G20" s="41">
        <f t="shared" si="1"/>
        <v>58.5</v>
      </c>
      <c r="H20" s="67">
        <f t="shared" si="2"/>
        <v>394.875</v>
      </c>
    </row>
    <row r="21" spans="1:8" ht="12.75">
      <c r="A21" t="s">
        <v>206</v>
      </c>
      <c r="B21">
        <v>13792</v>
      </c>
      <c r="C21">
        <v>13</v>
      </c>
      <c r="D21" s="41">
        <v>6.4</v>
      </c>
      <c r="E21">
        <f t="shared" si="0"/>
        <v>723</v>
      </c>
      <c r="F21">
        <f t="shared" si="3"/>
        <v>1.61</v>
      </c>
      <c r="G21" s="41">
        <f t="shared" si="1"/>
        <v>58.5</v>
      </c>
      <c r="H21" s="67">
        <f t="shared" si="2"/>
        <v>374.40000000000003</v>
      </c>
    </row>
    <row r="22" spans="1:8" ht="12.75">
      <c r="A22" t="s">
        <v>206</v>
      </c>
      <c r="B22">
        <v>13792</v>
      </c>
      <c r="C22">
        <v>13</v>
      </c>
      <c r="D22" s="41">
        <v>21.94176</v>
      </c>
      <c r="E22">
        <f t="shared" si="0"/>
        <v>723</v>
      </c>
      <c r="F22">
        <f t="shared" si="3"/>
        <v>1.02</v>
      </c>
      <c r="G22" s="41">
        <f t="shared" si="1"/>
        <v>37.1</v>
      </c>
      <c r="H22" s="67">
        <f t="shared" si="2"/>
        <v>814.039296</v>
      </c>
    </row>
    <row r="23" spans="1:8" ht="12.75">
      <c r="A23" t="s">
        <v>206</v>
      </c>
      <c r="B23">
        <v>13792</v>
      </c>
      <c r="C23">
        <v>13</v>
      </c>
      <c r="D23" s="41">
        <v>11.978819999999999</v>
      </c>
      <c r="E23">
        <f t="shared" si="0"/>
        <v>723</v>
      </c>
      <c r="F23">
        <f t="shared" si="3"/>
        <v>1.16</v>
      </c>
      <c r="G23" s="41">
        <f t="shared" si="1"/>
        <v>42.2</v>
      </c>
      <c r="H23" s="67">
        <f t="shared" si="2"/>
        <v>505.50620399999997</v>
      </c>
    </row>
    <row r="24" spans="1:8" ht="12.75">
      <c r="A24" t="s">
        <v>206</v>
      </c>
      <c r="B24">
        <v>13792</v>
      </c>
      <c r="C24">
        <v>13</v>
      </c>
      <c r="D24" s="41">
        <v>7.66612</v>
      </c>
      <c r="E24">
        <f t="shared" si="0"/>
        <v>723</v>
      </c>
      <c r="F24">
        <f t="shared" si="3"/>
        <v>1.35</v>
      </c>
      <c r="G24" s="41">
        <f t="shared" si="1"/>
        <v>49.1</v>
      </c>
      <c r="H24" s="67">
        <f t="shared" si="2"/>
        <v>376.406492</v>
      </c>
    </row>
    <row r="25" spans="1:8" ht="12.75">
      <c r="A25" t="s">
        <v>206</v>
      </c>
      <c r="B25">
        <v>13792</v>
      </c>
      <c r="C25">
        <v>13</v>
      </c>
      <c r="D25" s="41">
        <v>7.8430968000000005</v>
      </c>
      <c r="E25">
        <f t="shared" si="0"/>
        <v>723</v>
      </c>
      <c r="F25">
        <f t="shared" si="3"/>
        <v>1.35</v>
      </c>
      <c r="G25" s="41">
        <f t="shared" si="1"/>
        <v>49.1</v>
      </c>
      <c r="H25" s="67">
        <f t="shared" si="2"/>
        <v>385.09605288000006</v>
      </c>
    </row>
    <row r="26" spans="1:8" ht="12.75">
      <c r="A26" t="s">
        <v>206</v>
      </c>
      <c r="B26">
        <v>13792</v>
      </c>
      <c r="C26">
        <v>13</v>
      </c>
      <c r="D26" s="41">
        <v>23.63788</v>
      </c>
      <c r="E26">
        <f t="shared" si="0"/>
        <v>723</v>
      </c>
      <c r="F26">
        <f t="shared" si="3"/>
        <v>1</v>
      </c>
      <c r="G26" s="41">
        <f t="shared" si="1"/>
        <v>36.3</v>
      </c>
      <c r="H26" s="67">
        <f t="shared" si="2"/>
        <v>858.055044</v>
      </c>
    </row>
    <row r="27" spans="1:8" ht="12.75">
      <c r="A27" t="s">
        <v>208</v>
      </c>
      <c r="B27">
        <v>14100</v>
      </c>
      <c r="C27">
        <v>14</v>
      </c>
      <c r="D27" s="41">
        <v>6</v>
      </c>
      <c r="E27">
        <f t="shared" si="0"/>
        <v>297</v>
      </c>
      <c r="F27">
        <f t="shared" si="3"/>
        <v>1.61</v>
      </c>
      <c r="G27" s="41">
        <f t="shared" si="1"/>
        <v>29.9</v>
      </c>
      <c r="H27" s="67">
        <f t="shared" si="2"/>
        <v>179.39999999999998</v>
      </c>
    </row>
    <row r="28" spans="1:8" ht="12.75">
      <c r="A28" t="s">
        <v>208</v>
      </c>
      <c r="B28">
        <v>14100</v>
      </c>
      <c r="C28">
        <v>14</v>
      </c>
      <c r="D28" s="41">
        <v>10.8</v>
      </c>
      <c r="E28">
        <f t="shared" si="0"/>
        <v>297</v>
      </c>
      <c r="F28">
        <f t="shared" si="3"/>
        <v>1.16</v>
      </c>
      <c r="G28" s="41">
        <f t="shared" si="1"/>
        <v>21.5</v>
      </c>
      <c r="H28" s="67">
        <f t="shared" si="2"/>
        <v>232.20000000000002</v>
      </c>
    </row>
    <row r="29" spans="1:8" ht="12.75">
      <c r="A29" t="s">
        <v>204</v>
      </c>
      <c r="B29">
        <v>14650</v>
      </c>
      <c r="C29">
        <v>14</v>
      </c>
      <c r="D29" s="41">
        <v>21.243552</v>
      </c>
      <c r="E29">
        <f t="shared" si="0"/>
        <v>297</v>
      </c>
      <c r="F29">
        <f t="shared" si="3"/>
        <v>1.02</v>
      </c>
      <c r="G29" s="41">
        <f t="shared" si="1"/>
        <v>18.9</v>
      </c>
      <c r="H29" s="67">
        <f t="shared" si="2"/>
        <v>401.5031328</v>
      </c>
    </row>
    <row r="30" spans="1:8" ht="12.75">
      <c r="A30" t="s">
        <v>204</v>
      </c>
      <c r="B30">
        <v>14650</v>
      </c>
      <c r="C30">
        <v>14</v>
      </c>
      <c r="D30" s="41">
        <v>20.184984</v>
      </c>
      <c r="E30">
        <f t="shared" si="0"/>
        <v>297</v>
      </c>
      <c r="F30">
        <f t="shared" si="3"/>
        <v>1.02</v>
      </c>
      <c r="G30" s="41">
        <f t="shared" si="1"/>
        <v>18.9</v>
      </c>
      <c r="H30" s="67">
        <f t="shared" si="2"/>
        <v>381.49619759999996</v>
      </c>
    </row>
    <row r="31" spans="1:8" ht="12.75">
      <c r="A31" t="s">
        <v>204</v>
      </c>
      <c r="B31">
        <v>14650</v>
      </c>
      <c r="C31">
        <v>14</v>
      </c>
      <c r="D31" s="41">
        <v>13</v>
      </c>
      <c r="E31">
        <f t="shared" si="0"/>
        <v>297</v>
      </c>
      <c r="F31">
        <f t="shared" si="3"/>
        <v>1.16</v>
      </c>
      <c r="G31" s="41">
        <f t="shared" si="1"/>
        <v>21.5</v>
      </c>
      <c r="H31" s="67">
        <f t="shared" si="2"/>
        <v>279.5</v>
      </c>
    </row>
    <row r="32" spans="1:8" ht="12.75">
      <c r="A32" t="s">
        <v>204</v>
      </c>
      <c r="B32">
        <v>14650</v>
      </c>
      <c r="C32">
        <v>14</v>
      </c>
      <c r="D32" s="41">
        <v>7.4011555200000005</v>
      </c>
      <c r="E32">
        <f t="shared" si="0"/>
        <v>297</v>
      </c>
      <c r="F32">
        <f t="shared" si="3"/>
        <v>1.35</v>
      </c>
      <c r="G32" s="41">
        <f t="shared" si="1"/>
        <v>25.1</v>
      </c>
      <c r="H32" s="67">
        <f t="shared" si="2"/>
        <v>185.76900355200002</v>
      </c>
    </row>
    <row r="33" spans="1:8" ht="12.75">
      <c r="A33" t="s">
        <v>204</v>
      </c>
      <c r="B33">
        <v>14650</v>
      </c>
      <c r="C33">
        <v>14</v>
      </c>
      <c r="D33" s="41">
        <v>20.241976</v>
      </c>
      <c r="E33">
        <f t="shared" si="0"/>
        <v>297</v>
      </c>
      <c r="F33">
        <f t="shared" si="3"/>
        <v>1.02</v>
      </c>
      <c r="G33" s="41">
        <f t="shared" si="1"/>
        <v>18.9</v>
      </c>
      <c r="H33" s="67">
        <f t="shared" si="2"/>
        <v>382.5733464</v>
      </c>
    </row>
    <row r="34" spans="1:8" ht="12.75">
      <c r="A34" t="s">
        <v>208</v>
      </c>
      <c r="B34">
        <v>14100</v>
      </c>
      <c r="C34">
        <v>14</v>
      </c>
      <c r="D34" s="41">
        <v>10.856059</v>
      </c>
      <c r="E34">
        <f t="shared" si="0"/>
        <v>297</v>
      </c>
      <c r="F34">
        <f t="shared" si="3"/>
        <v>1.16</v>
      </c>
      <c r="G34" s="41">
        <f t="shared" si="1"/>
        <v>21.5</v>
      </c>
      <c r="H34" s="67">
        <f t="shared" si="2"/>
        <v>233.4052685</v>
      </c>
    </row>
    <row r="35" spans="1:8" ht="12.75">
      <c r="A35" t="s">
        <v>211</v>
      </c>
      <c r="B35">
        <v>16700</v>
      </c>
      <c r="C35">
        <v>16</v>
      </c>
      <c r="D35" s="41">
        <v>18.05886</v>
      </c>
      <c r="E35">
        <f t="shared" si="0"/>
        <v>415</v>
      </c>
      <c r="F35">
        <f t="shared" si="3"/>
        <v>1.08</v>
      </c>
      <c r="G35" s="41">
        <f t="shared" si="1"/>
        <v>25.4</v>
      </c>
      <c r="H35" s="67">
        <f t="shared" si="2"/>
        <v>458.69504399999994</v>
      </c>
    </row>
    <row r="36" spans="1:8" ht="12.75">
      <c r="A36" t="s">
        <v>211</v>
      </c>
      <c r="B36">
        <v>16700</v>
      </c>
      <c r="C36">
        <v>16</v>
      </c>
      <c r="D36" s="41">
        <v>8.239392</v>
      </c>
      <c r="E36">
        <f t="shared" si="0"/>
        <v>415</v>
      </c>
      <c r="F36">
        <f t="shared" si="3"/>
        <v>1.35</v>
      </c>
      <c r="G36" s="41">
        <f t="shared" si="1"/>
        <v>31.7</v>
      </c>
      <c r="H36" s="67">
        <f t="shared" si="2"/>
        <v>261.1887264</v>
      </c>
    </row>
    <row r="37" spans="1:8" ht="12.75">
      <c r="A37" t="s">
        <v>213</v>
      </c>
      <c r="B37">
        <v>17118</v>
      </c>
      <c r="C37">
        <v>17</v>
      </c>
      <c r="D37" s="41">
        <v>18.71424</v>
      </c>
      <c r="E37">
        <f t="shared" si="0"/>
        <v>442</v>
      </c>
      <c r="F37">
        <f t="shared" si="3"/>
        <v>1.08</v>
      </c>
      <c r="G37" s="41">
        <f t="shared" si="1"/>
        <v>26.6</v>
      </c>
      <c r="H37" s="67">
        <f t="shared" si="2"/>
        <v>497.798784</v>
      </c>
    </row>
    <row r="38" spans="1:8" ht="12.75">
      <c r="A38" t="s">
        <v>215</v>
      </c>
      <c r="B38">
        <v>25052</v>
      </c>
      <c r="C38">
        <v>25</v>
      </c>
      <c r="D38" s="41">
        <v>21.94176</v>
      </c>
      <c r="E38">
        <f t="shared" si="0"/>
        <v>345</v>
      </c>
      <c r="F38">
        <f t="shared" si="3"/>
        <v>1.02</v>
      </c>
      <c r="G38" s="41">
        <f t="shared" si="1"/>
        <v>21</v>
      </c>
      <c r="H38" s="67">
        <f t="shared" si="2"/>
        <v>460.77696</v>
      </c>
    </row>
    <row r="39" spans="1:8" ht="12.75">
      <c r="A39" t="s">
        <v>215</v>
      </c>
      <c r="B39">
        <v>25052</v>
      </c>
      <c r="C39">
        <v>25</v>
      </c>
      <c r="D39" s="41">
        <v>6.27228</v>
      </c>
      <c r="E39">
        <f t="shared" si="0"/>
        <v>345</v>
      </c>
      <c r="F39">
        <f t="shared" si="3"/>
        <v>1.61</v>
      </c>
      <c r="G39" s="41">
        <f t="shared" si="1"/>
        <v>33.1</v>
      </c>
      <c r="H39" s="67">
        <f t="shared" si="2"/>
        <v>207.612468</v>
      </c>
    </row>
    <row r="40" spans="1:8" ht="12.75">
      <c r="A40" t="s">
        <v>215</v>
      </c>
      <c r="B40">
        <v>25052</v>
      </c>
      <c r="C40">
        <v>25</v>
      </c>
      <c r="D40" s="41">
        <v>5.709646800000001</v>
      </c>
      <c r="E40">
        <f t="shared" si="0"/>
        <v>345</v>
      </c>
      <c r="F40">
        <f t="shared" si="3"/>
        <v>1.61</v>
      </c>
      <c r="G40" s="41">
        <f t="shared" si="1"/>
        <v>33.1</v>
      </c>
      <c r="H40" s="67">
        <f t="shared" si="2"/>
        <v>188.98930908000003</v>
      </c>
    </row>
    <row r="41" spans="1:8" ht="12.75">
      <c r="A41" t="s">
        <v>215</v>
      </c>
      <c r="B41">
        <v>25052</v>
      </c>
      <c r="C41">
        <v>25</v>
      </c>
      <c r="D41" s="41">
        <v>7.780291200000001</v>
      </c>
      <c r="E41">
        <f t="shared" si="0"/>
        <v>345</v>
      </c>
      <c r="F41">
        <f t="shared" si="3"/>
        <v>1.35</v>
      </c>
      <c r="G41" s="41">
        <f t="shared" si="1"/>
        <v>27.8</v>
      </c>
      <c r="H41" s="67">
        <f t="shared" si="2"/>
        <v>216.29209536000002</v>
      </c>
    </row>
    <row r="42" spans="1:8" ht="12.75">
      <c r="A42" t="s">
        <v>215</v>
      </c>
      <c r="B42">
        <v>25052</v>
      </c>
      <c r="C42">
        <v>25</v>
      </c>
      <c r="D42" s="41">
        <v>23.70352</v>
      </c>
      <c r="E42">
        <f t="shared" si="0"/>
        <v>345</v>
      </c>
      <c r="F42">
        <f t="shared" si="3"/>
        <v>1</v>
      </c>
      <c r="G42" s="41">
        <f t="shared" si="1"/>
        <v>20.6</v>
      </c>
      <c r="H42" s="67">
        <f t="shared" si="2"/>
        <v>488.29251200000004</v>
      </c>
    </row>
    <row r="43" spans="1:8" ht="12.75">
      <c r="A43" t="s">
        <v>215</v>
      </c>
      <c r="B43">
        <v>25052</v>
      </c>
      <c r="C43">
        <v>25</v>
      </c>
      <c r="D43" s="41">
        <v>23.504928</v>
      </c>
      <c r="E43">
        <f t="shared" si="0"/>
        <v>345</v>
      </c>
      <c r="F43">
        <f t="shared" si="3"/>
        <v>1</v>
      </c>
      <c r="G43" s="41">
        <f t="shared" si="1"/>
        <v>20.6</v>
      </c>
      <c r="H43" s="67">
        <f t="shared" si="2"/>
        <v>484.20151680000004</v>
      </c>
    </row>
    <row r="44" spans="1:8" ht="12.75">
      <c r="A44" t="s">
        <v>217</v>
      </c>
      <c r="B44">
        <v>29800</v>
      </c>
      <c r="C44">
        <v>29</v>
      </c>
      <c r="D44" s="41">
        <v>23.59224</v>
      </c>
      <c r="E44">
        <f t="shared" si="0"/>
        <v>614</v>
      </c>
      <c r="F44">
        <f t="shared" si="3"/>
        <v>1</v>
      </c>
      <c r="G44" s="41">
        <f t="shared" si="1"/>
        <v>31.8</v>
      </c>
      <c r="H44" s="67">
        <f t="shared" si="2"/>
        <v>750.233232</v>
      </c>
    </row>
    <row r="45" spans="1:8" ht="12.75">
      <c r="A45" t="s">
        <v>219</v>
      </c>
      <c r="B45">
        <v>31128</v>
      </c>
      <c r="C45">
        <v>31</v>
      </c>
      <c r="D45" s="41">
        <v>20.918488</v>
      </c>
      <c r="E45">
        <f t="shared" si="0"/>
        <v>650</v>
      </c>
      <c r="F45">
        <f t="shared" si="3"/>
        <v>1.02</v>
      </c>
      <c r="G45" s="41">
        <f t="shared" si="1"/>
        <v>34</v>
      </c>
      <c r="H45" s="67">
        <f t="shared" si="2"/>
        <v>711.228592</v>
      </c>
    </row>
    <row r="46" spans="1:8" ht="12.75">
      <c r="A46" t="s">
        <v>221</v>
      </c>
      <c r="B46">
        <v>31150</v>
      </c>
      <c r="C46">
        <v>31</v>
      </c>
      <c r="D46" s="41">
        <v>21.94176</v>
      </c>
      <c r="E46">
        <f t="shared" si="0"/>
        <v>650</v>
      </c>
      <c r="F46">
        <f t="shared" si="3"/>
        <v>1.02</v>
      </c>
      <c r="G46" s="41">
        <f t="shared" si="1"/>
        <v>34</v>
      </c>
      <c r="H46" s="67">
        <f t="shared" si="2"/>
        <v>746.0198399999999</v>
      </c>
    </row>
    <row r="47" spans="1:8" ht="12.75">
      <c r="A47" t="s">
        <v>223</v>
      </c>
      <c r="B47">
        <v>31170</v>
      </c>
      <c r="C47">
        <v>31</v>
      </c>
      <c r="D47" s="41">
        <v>6.3746496</v>
      </c>
      <c r="E47">
        <f t="shared" si="0"/>
        <v>650</v>
      </c>
      <c r="F47">
        <f t="shared" si="3"/>
        <v>1.61</v>
      </c>
      <c r="G47" s="41">
        <f t="shared" si="1"/>
        <v>53.6</v>
      </c>
      <c r="H47" s="67">
        <f t="shared" si="2"/>
        <v>341.68121856</v>
      </c>
    </row>
    <row r="48" spans="1:8" ht="12.75">
      <c r="A48" t="s">
        <v>223</v>
      </c>
      <c r="B48">
        <v>31170</v>
      </c>
      <c r="C48">
        <v>31</v>
      </c>
      <c r="D48" s="41">
        <v>4.25</v>
      </c>
      <c r="E48">
        <f t="shared" si="0"/>
        <v>650</v>
      </c>
      <c r="F48">
        <f t="shared" si="3"/>
        <v>1.91</v>
      </c>
      <c r="G48" s="41">
        <f t="shared" si="1"/>
        <v>63.6</v>
      </c>
      <c r="H48" s="67">
        <f t="shared" si="2"/>
        <v>270.3</v>
      </c>
    </row>
    <row r="49" spans="1:8" ht="12.75">
      <c r="A49" t="s">
        <v>223</v>
      </c>
      <c r="B49">
        <v>31170</v>
      </c>
      <c r="C49">
        <v>31</v>
      </c>
      <c r="D49" s="41">
        <v>6.3746496</v>
      </c>
      <c r="E49">
        <f t="shared" si="0"/>
        <v>650</v>
      </c>
      <c r="F49">
        <f t="shared" si="3"/>
        <v>1.61</v>
      </c>
      <c r="G49" s="41">
        <f t="shared" si="1"/>
        <v>53.6</v>
      </c>
      <c r="H49" s="67">
        <f t="shared" si="2"/>
        <v>341.68121856</v>
      </c>
    </row>
    <row r="50" spans="1:8" ht="12.75">
      <c r="A50" t="s">
        <v>223</v>
      </c>
      <c r="B50">
        <v>31170</v>
      </c>
      <c r="C50">
        <v>31</v>
      </c>
      <c r="D50" s="41">
        <v>9.3746496</v>
      </c>
      <c r="E50">
        <f t="shared" si="0"/>
        <v>650</v>
      </c>
      <c r="F50">
        <f t="shared" si="3"/>
        <v>1.35</v>
      </c>
      <c r="G50" s="41">
        <f t="shared" si="1"/>
        <v>45</v>
      </c>
      <c r="H50" s="67">
        <f t="shared" si="2"/>
        <v>421.85923199999996</v>
      </c>
    </row>
    <row r="51" spans="1:8" ht="12.75">
      <c r="A51" t="s">
        <v>223</v>
      </c>
      <c r="B51">
        <v>31170</v>
      </c>
      <c r="C51">
        <v>31</v>
      </c>
      <c r="D51" s="41">
        <v>2.67</v>
      </c>
      <c r="E51">
        <f t="shared" si="0"/>
        <v>650</v>
      </c>
      <c r="F51">
        <f t="shared" si="3"/>
        <v>2.65</v>
      </c>
      <c r="G51" s="41">
        <f t="shared" si="1"/>
        <v>88.2</v>
      </c>
      <c r="H51" s="67">
        <f t="shared" si="2"/>
        <v>235.494</v>
      </c>
    </row>
    <row r="52" spans="1:8" ht="12.75">
      <c r="A52" t="s">
        <v>225</v>
      </c>
      <c r="B52">
        <v>31770</v>
      </c>
      <c r="C52">
        <v>31</v>
      </c>
      <c r="D52" s="41">
        <v>7.010372160000001</v>
      </c>
      <c r="E52">
        <f t="shared" si="0"/>
        <v>650</v>
      </c>
      <c r="F52">
        <f t="shared" si="3"/>
        <v>1.35</v>
      </c>
      <c r="G52" s="41">
        <f t="shared" si="1"/>
        <v>45</v>
      </c>
      <c r="H52" s="67">
        <f t="shared" si="2"/>
        <v>315.46674720000004</v>
      </c>
    </row>
    <row r="53" spans="1:8" ht="12.75">
      <c r="A53" t="s">
        <v>225</v>
      </c>
      <c r="B53">
        <v>31770</v>
      </c>
      <c r="C53">
        <v>31</v>
      </c>
      <c r="D53" s="41">
        <v>20.585928</v>
      </c>
      <c r="E53">
        <f t="shared" si="0"/>
        <v>650</v>
      </c>
      <c r="F53">
        <f t="shared" si="3"/>
        <v>1.02</v>
      </c>
      <c r="G53" s="41">
        <f t="shared" si="1"/>
        <v>34</v>
      </c>
      <c r="H53" s="67">
        <f t="shared" si="2"/>
        <v>699.921552</v>
      </c>
    </row>
    <row r="54" spans="1:8" ht="12.75">
      <c r="A54" t="s">
        <v>225</v>
      </c>
      <c r="B54">
        <v>31770</v>
      </c>
      <c r="C54">
        <v>31</v>
      </c>
      <c r="D54" s="41">
        <v>7.3243038</v>
      </c>
      <c r="E54">
        <f t="shared" si="0"/>
        <v>650</v>
      </c>
      <c r="F54">
        <f t="shared" si="3"/>
        <v>1.35</v>
      </c>
      <c r="G54" s="41">
        <f t="shared" si="1"/>
        <v>45</v>
      </c>
      <c r="H54" s="67">
        <f t="shared" si="2"/>
        <v>329.59367100000003</v>
      </c>
    </row>
    <row r="55" spans="1:8" ht="12.75">
      <c r="A55" t="s">
        <v>225</v>
      </c>
      <c r="B55">
        <v>31770</v>
      </c>
      <c r="C55">
        <v>31</v>
      </c>
      <c r="D55" s="41">
        <v>21.260934</v>
      </c>
      <c r="E55">
        <f t="shared" si="0"/>
        <v>650</v>
      </c>
      <c r="F55">
        <f t="shared" si="3"/>
        <v>1.02</v>
      </c>
      <c r="G55" s="41">
        <f t="shared" si="1"/>
        <v>34</v>
      </c>
      <c r="H55" s="67">
        <f t="shared" si="2"/>
        <v>722.871756</v>
      </c>
    </row>
    <row r="56" spans="1:8" ht="12.75">
      <c r="A56" t="s">
        <v>221</v>
      </c>
      <c r="B56">
        <v>31150</v>
      </c>
      <c r="C56">
        <v>31</v>
      </c>
      <c r="D56" s="41">
        <v>8.3615344</v>
      </c>
      <c r="E56">
        <f t="shared" si="0"/>
        <v>650</v>
      </c>
      <c r="F56">
        <f t="shared" si="3"/>
        <v>1.35</v>
      </c>
      <c r="G56" s="41">
        <f t="shared" si="1"/>
        <v>45</v>
      </c>
      <c r="H56" s="67">
        <f t="shared" si="2"/>
        <v>376.269048</v>
      </c>
    </row>
    <row r="57" spans="1:8" ht="12.75">
      <c r="A57" t="s">
        <v>221</v>
      </c>
      <c r="B57">
        <v>31150</v>
      </c>
      <c r="C57">
        <v>31</v>
      </c>
      <c r="D57" s="41">
        <v>7.8430968000000005</v>
      </c>
      <c r="E57">
        <f t="shared" si="0"/>
        <v>650</v>
      </c>
      <c r="F57">
        <f t="shared" si="3"/>
        <v>1.35</v>
      </c>
      <c r="G57" s="41">
        <f t="shared" si="1"/>
        <v>45</v>
      </c>
      <c r="H57" s="67">
        <f t="shared" si="2"/>
        <v>352.93935600000003</v>
      </c>
    </row>
    <row r="58" spans="1:8" ht="12.75">
      <c r="A58" t="s">
        <v>227</v>
      </c>
      <c r="B58">
        <v>33210</v>
      </c>
      <c r="C58">
        <v>33</v>
      </c>
      <c r="D58" s="41">
        <v>11.7</v>
      </c>
      <c r="E58">
        <f t="shared" si="0"/>
        <v>533</v>
      </c>
      <c r="F58">
        <f t="shared" si="3"/>
        <v>1.16</v>
      </c>
      <c r="G58" s="41">
        <f t="shared" si="1"/>
        <v>33</v>
      </c>
      <c r="H58" s="67">
        <f t="shared" si="2"/>
        <v>386.09999999999997</v>
      </c>
    </row>
    <row r="59" spans="1:8" ht="12.75">
      <c r="A59" t="s">
        <v>227</v>
      </c>
      <c r="B59">
        <v>33210</v>
      </c>
      <c r="C59">
        <v>33</v>
      </c>
      <c r="D59" s="41">
        <v>7.93868592</v>
      </c>
      <c r="E59">
        <f t="shared" si="0"/>
        <v>533</v>
      </c>
      <c r="F59">
        <f t="shared" si="3"/>
        <v>1.35</v>
      </c>
      <c r="G59" s="41">
        <f t="shared" si="1"/>
        <v>38.4</v>
      </c>
      <c r="H59" s="67">
        <f t="shared" si="2"/>
        <v>304.845539328</v>
      </c>
    </row>
    <row r="60" spans="1:8" ht="12.75">
      <c r="A60" t="s">
        <v>229</v>
      </c>
      <c r="B60">
        <v>33530</v>
      </c>
      <c r="C60">
        <v>33</v>
      </c>
      <c r="D60" s="41">
        <v>19.29906</v>
      </c>
      <c r="E60">
        <f t="shared" si="0"/>
        <v>533</v>
      </c>
      <c r="F60">
        <f t="shared" si="3"/>
        <v>1.08</v>
      </c>
      <c r="G60" s="41">
        <f t="shared" si="1"/>
        <v>30.7</v>
      </c>
      <c r="H60" s="67">
        <f t="shared" si="2"/>
        <v>592.481142</v>
      </c>
    </row>
    <row r="61" spans="1:8" ht="12.75">
      <c r="A61" t="s">
        <v>231</v>
      </c>
      <c r="B61">
        <v>33610</v>
      </c>
      <c r="C61">
        <v>33</v>
      </c>
      <c r="D61" s="41">
        <v>19.811328</v>
      </c>
      <c r="E61">
        <f t="shared" si="0"/>
        <v>533</v>
      </c>
      <c r="F61">
        <f t="shared" si="3"/>
        <v>1.08</v>
      </c>
      <c r="G61" s="41">
        <f t="shared" si="1"/>
        <v>30.7</v>
      </c>
      <c r="H61" s="67">
        <f t="shared" si="2"/>
        <v>608.2077696</v>
      </c>
    </row>
    <row r="62" spans="1:8" ht="12.75">
      <c r="A62" t="s">
        <v>231</v>
      </c>
      <c r="B62">
        <v>33610</v>
      </c>
      <c r="C62">
        <v>33</v>
      </c>
      <c r="D62" s="41">
        <v>6.53773824</v>
      </c>
      <c r="E62">
        <f t="shared" si="0"/>
        <v>533</v>
      </c>
      <c r="F62">
        <f t="shared" si="3"/>
        <v>1.61</v>
      </c>
      <c r="G62" s="41">
        <f t="shared" si="1"/>
        <v>45.8</v>
      </c>
      <c r="H62" s="67">
        <f t="shared" si="2"/>
        <v>299.428411392</v>
      </c>
    </row>
    <row r="63" spans="1:8" ht="12.75">
      <c r="A63" t="s">
        <v>231</v>
      </c>
      <c r="B63">
        <v>33610</v>
      </c>
      <c r="C63">
        <v>33</v>
      </c>
      <c r="D63" s="41">
        <v>6.53773824</v>
      </c>
      <c r="E63">
        <f t="shared" si="0"/>
        <v>533</v>
      </c>
      <c r="F63">
        <f t="shared" si="3"/>
        <v>1.61</v>
      </c>
      <c r="G63" s="41">
        <f t="shared" si="1"/>
        <v>45.8</v>
      </c>
      <c r="H63" s="67">
        <f t="shared" si="2"/>
        <v>299.428411392</v>
      </c>
    </row>
    <row r="64" spans="1:8" ht="12.75">
      <c r="A64" t="s">
        <v>233</v>
      </c>
      <c r="B64">
        <v>34740</v>
      </c>
      <c r="C64">
        <v>34</v>
      </c>
      <c r="D64" s="41">
        <v>19.811328</v>
      </c>
      <c r="E64">
        <f t="shared" si="0"/>
        <v>693</v>
      </c>
      <c r="F64">
        <f t="shared" si="3"/>
        <v>1.08</v>
      </c>
      <c r="G64" s="41">
        <f t="shared" si="1"/>
        <v>37.9</v>
      </c>
      <c r="H64" s="67">
        <f t="shared" si="2"/>
        <v>750.8493311999999</v>
      </c>
    </row>
    <row r="65" spans="1:8" ht="12.75">
      <c r="A65" t="s">
        <v>233</v>
      </c>
      <c r="B65">
        <v>34740</v>
      </c>
      <c r="C65">
        <v>34</v>
      </c>
      <c r="D65" s="41">
        <v>5.66610462</v>
      </c>
      <c r="E65">
        <f t="shared" si="0"/>
        <v>693</v>
      </c>
      <c r="F65">
        <f t="shared" si="3"/>
        <v>1.61</v>
      </c>
      <c r="G65" s="41">
        <f t="shared" si="1"/>
        <v>56.5</v>
      </c>
      <c r="H65" s="67">
        <f t="shared" si="2"/>
        <v>320.13491102999996</v>
      </c>
    </row>
    <row r="66" spans="1:8" ht="12.75">
      <c r="A66" t="s">
        <v>233</v>
      </c>
      <c r="B66">
        <v>34740</v>
      </c>
      <c r="C66">
        <v>34</v>
      </c>
      <c r="D66" s="41">
        <v>22.922398</v>
      </c>
      <c r="E66">
        <f t="shared" si="0"/>
        <v>693</v>
      </c>
      <c r="F66">
        <f t="shared" si="3"/>
        <v>1.02</v>
      </c>
      <c r="G66" s="41">
        <f t="shared" si="1"/>
        <v>35.8</v>
      </c>
      <c r="H66" s="67">
        <f t="shared" si="2"/>
        <v>820.6218484</v>
      </c>
    </row>
    <row r="67" spans="1:8" ht="12.75">
      <c r="A67" t="s">
        <v>233</v>
      </c>
      <c r="B67">
        <v>34740</v>
      </c>
      <c r="C67">
        <v>34</v>
      </c>
      <c r="D67" s="41">
        <v>21.98239</v>
      </c>
      <c r="E67">
        <f aca="true" t="shared" si="4" ref="E67:E130">VLOOKUP(C67,distance,13)</f>
        <v>693</v>
      </c>
      <c r="F67">
        <f t="shared" si="3"/>
        <v>1.02</v>
      </c>
      <c r="G67" s="41">
        <f aca="true" t="shared" si="5" ref="G67:G130">ROUND((a*E67+b)*F67,1)</f>
        <v>35.8</v>
      </c>
      <c r="H67" s="67">
        <f aca="true" t="shared" si="6" ref="H67:H130">G67*D67</f>
        <v>786.9695619999999</v>
      </c>
    </row>
    <row r="68" spans="1:8" ht="12.75">
      <c r="A68" t="s">
        <v>233</v>
      </c>
      <c r="B68">
        <v>34740</v>
      </c>
      <c r="C68">
        <v>34</v>
      </c>
      <c r="D68" s="41">
        <v>21.622406</v>
      </c>
      <c r="E68">
        <f t="shared" si="4"/>
        <v>693</v>
      </c>
      <c r="F68">
        <f aca="true" t="shared" si="7" ref="F68:F131">VLOOKUP(D68,coef,2)</f>
        <v>1.02</v>
      </c>
      <c r="G68" s="41">
        <f t="shared" si="5"/>
        <v>35.8</v>
      </c>
      <c r="H68" s="67">
        <f t="shared" si="6"/>
        <v>774.0821348</v>
      </c>
    </row>
    <row r="69" spans="1:8" ht="12.75">
      <c r="A69" t="s">
        <v>235</v>
      </c>
      <c r="B69">
        <v>35510</v>
      </c>
      <c r="C69">
        <v>35</v>
      </c>
      <c r="D69" s="41">
        <v>19.75248</v>
      </c>
      <c r="E69">
        <f t="shared" si="4"/>
        <v>368</v>
      </c>
      <c r="F69">
        <f t="shared" si="7"/>
        <v>1.08</v>
      </c>
      <c r="G69" s="41">
        <f t="shared" si="5"/>
        <v>23.3</v>
      </c>
      <c r="H69" s="67">
        <f t="shared" si="6"/>
        <v>460.232784</v>
      </c>
    </row>
    <row r="70" spans="1:8" ht="12.75">
      <c r="A70" t="s">
        <v>235</v>
      </c>
      <c r="B70">
        <v>35510</v>
      </c>
      <c r="C70">
        <v>35</v>
      </c>
      <c r="D70" s="41">
        <v>6.5183184</v>
      </c>
      <c r="E70">
        <f t="shared" si="4"/>
        <v>368</v>
      </c>
      <c r="F70">
        <f t="shared" si="7"/>
        <v>1.61</v>
      </c>
      <c r="G70" s="41">
        <f t="shared" si="5"/>
        <v>34.7</v>
      </c>
      <c r="H70" s="67">
        <f t="shared" si="6"/>
        <v>226.18564848000003</v>
      </c>
    </row>
    <row r="71" spans="1:8" ht="12.75">
      <c r="A71" t="s">
        <v>237</v>
      </c>
      <c r="B71">
        <v>37700</v>
      </c>
      <c r="C71">
        <v>37</v>
      </c>
      <c r="D71" s="41">
        <v>6.4075968</v>
      </c>
      <c r="E71">
        <f t="shared" si="4"/>
        <v>200</v>
      </c>
      <c r="F71">
        <f t="shared" si="7"/>
        <v>1.61</v>
      </c>
      <c r="G71" s="41">
        <f t="shared" si="5"/>
        <v>23.4</v>
      </c>
      <c r="H71" s="67">
        <f t="shared" si="6"/>
        <v>149.93776512</v>
      </c>
    </row>
    <row r="72" spans="1:8" ht="12.75">
      <c r="A72" t="s">
        <v>239</v>
      </c>
      <c r="B72">
        <v>38070</v>
      </c>
      <c r="C72">
        <v>38</v>
      </c>
      <c r="D72" s="41">
        <v>19.29906</v>
      </c>
      <c r="E72">
        <f t="shared" si="4"/>
        <v>512</v>
      </c>
      <c r="F72">
        <f t="shared" si="7"/>
        <v>1.08</v>
      </c>
      <c r="G72" s="41">
        <f t="shared" si="5"/>
        <v>29.7</v>
      </c>
      <c r="H72" s="67">
        <f t="shared" si="6"/>
        <v>573.182082</v>
      </c>
    </row>
    <row r="73" spans="1:8" ht="12.75">
      <c r="A73" t="s">
        <v>241</v>
      </c>
      <c r="B73">
        <v>38290</v>
      </c>
      <c r="C73">
        <v>38</v>
      </c>
      <c r="D73" s="41">
        <v>3.7919846249999996</v>
      </c>
      <c r="E73">
        <f t="shared" si="4"/>
        <v>512</v>
      </c>
      <c r="F73">
        <f t="shared" si="7"/>
        <v>1.91</v>
      </c>
      <c r="G73" s="41">
        <f t="shared" si="5"/>
        <v>52.6</v>
      </c>
      <c r="H73" s="67">
        <f t="shared" si="6"/>
        <v>199.45839127499997</v>
      </c>
    </row>
    <row r="74" spans="1:8" ht="12.75">
      <c r="A74" t="s">
        <v>241</v>
      </c>
      <c r="B74">
        <v>38290</v>
      </c>
      <c r="C74">
        <v>38</v>
      </c>
      <c r="D74" s="41">
        <v>6.53773824</v>
      </c>
      <c r="E74">
        <f t="shared" si="4"/>
        <v>512</v>
      </c>
      <c r="F74">
        <f t="shared" si="7"/>
        <v>1.61</v>
      </c>
      <c r="G74" s="41">
        <f t="shared" si="5"/>
        <v>44.3</v>
      </c>
      <c r="H74" s="67">
        <f t="shared" si="6"/>
        <v>289.621804032</v>
      </c>
    </row>
    <row r="75" spans="1:8" ht="12.75">
      <c r="A75" t="s">
        <v>241</v>
      </c>
      <c r="B75">
        <v>38290</v>
      </c>
      <c r="C75">
        <v>38</v>
      </c>
      <c r="D75" s="41">
        <v>6.53773824</v>
      </c>
      <c r="E75">
        <f t="shared" si="4"/>
        <v>512</v>
      </c>
      <c r="F75">
        <f t="shared" si="7"/>
        <v>1.61</v>
      </c>
      <c r="G75" s="41">
        <f t="shared" si="5"/>
        <v>44.3</v>
      </c>
      <c r="H75" s="67">
        <f t="shared" si="6"/>
        <v>289.621804032</v>
      </c>
    </row>
    <row r="76" spans="1:8" ht="12.75">
      <c r="A76" t="s">
        <v>241</v>
      </c>
      <c r="B76">
        <v>38290</v>
      </c>
      <c r="C76">
        <v>38</v>
      </c>
      <c r="D76" s="41">
        <v>3.56</v>
      </c>
      <c r="E76">
        <f t="shared" si="4"/>
        <v>512</v>
      </c>
      <c r="F76">
        <f t="shared" si="7"/>
        <v>1.91</v>
      </c>
      <c r="G76" s="41">
        <f t="shared" si="5"/>
        <v>52.6</v>
      </c>
      <c r="H76" s="67">
        <f t="shared" si="6"/>
        <v>187.256</v>
      </c>
    </row>
    <row r="77" spans="1:8" ht="12.75">
      <c r="A77" t="s">
        <v>241</v>
      </c>
      <c r="B77">
        <v>38290</v>
      </c>
      <c r="C77">
        <v>38</v>
      </c>
      <c r="D77" s="41">
        <v>6.53773824</v>
      </c>
      <c r="E77">
        <f t="shared" si="4"/>
        <v>512</v>
      </c>
      <c r="F77">
        <f t="shared" si="7"/>
        <v>1.61</v>
      </c>
      <c r="G77" s="41">
        <f t="shared" si="5"/>
        <v>44.3</v>
      </c>
      <c r="H77" s="67">
        <f t="shared" si="6"/>
        <v>289.621804032</v>
      </c>
    </row>
    <row r="78" spans="1:8" ht="12.75">
      <c r="A78" t="s">
        <v>241</v>
      </c>
      <c r="B78">
        <v>38290</v>
      </c>
      <c r="C78">
        <v>38</v>
      </c>
      <c r="D78" s="41">
        <v>19.811328</v>
      </c>
      <c r="E78">
        <f t="shared" si="4"/>
        <v>512</v>
      </c>
      <c r="F78">
        <f t="shared" si="7"/>
        <v>1.08</v>
      </c>
      <c r="G78" s="41">
        <f t="shared" si="5"/>
        <v>29.7</v>
      </c>
      <c r="H78" s="67">
        <f t="shared" si="6"/>
        <v>588.3964416</v>
      </c>
    </row>
    <row r="79" spans="1:8" ht="12.75">
      <c r="A79" t="s">
        <v>242</v>
      </c>
      <c r="B79">
        <v>38291</v>
      </c>
      <c r="C79">
        <v>38</v>
      </c>
      <c r="D79" s="41">
        <v>6.7979366400000005</v>
      </c>
      <c r="E79">
        <f t="shared" si="4"/>
        <v>512</v>
      </c>
      <c r="F79">
        <f t="shared" si="7"/>
        <v>1.61</v>
      </c>
      <c r="G79" s="41">
        <f t="shared" si="5"/>
        <v>44.3</v>
      </c>
      <c r="H79" s="67">
        <f t="shared" si="6"/>
        <v>301.148593152</v>
      </c>
    </row>
    <row r="80" spans="1:8" ht="12.75">
      <c r="A80" t="s">
        <v>243</v>
      </c>
      <c r="B80">
        <v>40001</v>
      </c>
      <c r="C80">
        <v>40</v>
      </c>
      <c r="D80" s="41">
        <v>9.487764</v>
      </c>
      <c r="E80">
        <f t="shared" si="4"/>
        <v>642</v>
      </c>
      <c r="F80">
        <f t="shared" si="7"/>
        <v>1.35</v>
      </c>
      <c r="G80" s="41">
        <f t="shared" si="5"/>
        <v>44.5</v>
      </c>
      <c r="H80" s="67">
        <f t="shared" si="6"/>
        <v>422.20549800000003</v>
      </c>
    </row>
    <row r="81" spans="1:8" ht="12.75">
      <c r="A81" t="s">
        <v>245</v>
      </c>
      <c r="B81">
        <v>44360</v>
      </c>
      <c r="C81">
        <v>44</v>
      </c>
      <c r="D81" s="41">
        <v>21.986666</v>
      </c>
      <c r="E81">
        <f t="shared" si="4"/>
        <v>391</v>
      </c>
      <c r="F81">
        <f t="shared" si="7"/>
        <v>1.02</v>
      </c>
      <c r="G81" s="41">
        <f t="shared" si="5"/>
        <v>22.9</v>
      </c>
      <c r="H81" s="67">
        <f t="shared" si="6"/>
        <v>503.49465139999995</v>
      </c>
    </row>
    <row r="82" spans="1:8" ht="12.75">
      <c r="A82" t="s">
        <v>245</v>
      </c>
      <c r="B82">
        <v>44360</v>
      </c>
      <c r="C82">
        <v>44</v>
      </c>
      <c r="D82" s="41">
        <v>7.306483140000001</v>
      </c>
      <c r="E82">
        <f t="shared" si="4"/>
        <v>391</v>
      </c>
      <c r="F82">
        <f t="shared" si="7"/>
        <v>1.35</v>
      </c>
      <c r="G82" s="41">
        <f t="shared" si="5"/>
        <v>30.4</v>
      </c>
      <c r="H82" s="67">
        <f t="shared" si="6"/>
        <v>222.117087456</v>
      </c>
    </row>
    <row r="83" spans="1:8" ht="12.75">
      <c r="A83" t="s">
        <v>245</v>
      </c>
      <c r="B83">
        <v>44360</v>
      </c>
      <c r="C83">
        <v>44</v>
      </c>
      <c r="D83" s="41">
        <v>21.615962</v>
      </c>
      <c r="E83">
        <f t="shared" si="4"/>
        <v>391</v>
      </c>
      <c r="F83">
        <f t="shared" si="7"/>
        <v>1.02</v>
      </c>
      <c r="G83" s="41">
        <f t="shared" si="5"/>
        <v>22.9</v>
      </c>
      <c r="H83" s="67">
        <f t="shared" si="6"/>
        <v>495.0055298</v>
      </c>
    </row>
    <row r="84" spans="1:8" ht="12.75">
      <c r="A84" t="s">
        <v>245</v>
      </c>
      <c r="B84">
        <v>44360</v>
      </c>
      <c r="C84">
        <v>44</v>
      </c>
      <c r="D84" s="41">
        <v>5.9029739999999995</v>
      </c>
      <c r="E84">
        <f t="shared" si="4"/>
        <v>391</v>
      </c>
      <c r="F84">
        <f t="shared" si="7"/>
        <v>1.61</v>
      </c>
      <c r="G84" s="41">
        <f t="shared" si="5"/>
        <v>36.2</v>
      </c>
      <c r="H84" s="67">
        <f t="shared" si="6"/>
        <v>213.6876588</v>
      </c>
    </row>
    <row r="85" spans="1:8" ht="12.75">
      <c r="A85" t="s">
        <v>247</v>
      </c>
      <c r="B85">
        <v>49000</v>
      </c>
      <c r="C85">
        <v>49</v>
      </c>
      <c r="D85" s="41">
        <v>7.79841216</v>
      </c>
      <c r="E85">
        <f t="shared" si="4"/>
        <v>304</v>
      </c>
      <c r="F85">
        <f t="shared" si="7"/>
        <v>1.35</v>
      </c>
      <c r="G85" s="41">
        <f t="shared" si="5"/>
        <v>25.5</v>
      </c>
      <c r="H85" s="67">
        <f t="shared" si="6"/>
        <v>198.85951008</v>
      </c>
    </row>
    <row r="86" spans="1:8" ht="12.75">
      <c r="A86" t="s">
        <v>249</v>
      </c>
      <c r="B86">
        <v>54713</v>
      </c>
      <c r="C86">
        <v>54</v>
      </c>
      <c r="D86" s="41">
        <v>10.98198</v>
      </c>
      <c r="E86">
        <f t="shared" si="4"/>
        <v>297</v>
      </c>
      <c r="F86">
        <f t="shared" si="7"/>
        <v>1.16</v>
      </c>
      <c r="G86" s="41">
        <f t="shared" si="5"/>
        <v>21.5</v>
      </c>
      <c r="H86" s="67">
        <f t="shared" si="6"/>
        <v>236.11257</v>
      </c>
    </row>
    <row r="87" spans="1:8" ht="12.75">
      <c r="A87" t="s">
        <v>249</v>
      </c>
      <c r="B87">
        <v>54713</v>
      </c>
      <c r="C87">
        <v>54</v>
      </c>
      <c r="D87" s="41">
        <v>6.182370480000001</v>
      </c>
      <c r="E87">
        <f t="shared" si="4"/>
        <v>297</v>
      </c>
      <c r="F87">
        <f t="shared" si="7"/>
        <v>1.61</v>
      </c>
      <c r="G87" s="41">
        <f t="shared" si="5"/>
        <v>29.9</v>
      </c>
      <c r="H87" s="67">
        <f t="shared" si="6"/>
        <v>184.85287735200004</v>
      </c>
    </row>
    <row r="88" spans="1:8" ht="12.75">
      <c r="A88" t="s">
        <v>251</v>
      </c>
      <c r="B88">
        <v>56600</v>
      </c>
      <c r="C88">
        <v>56</v>
      </c>
      <c r="D88" s="41">
        <v>7.2407808</v>
      </c>
      <c r="E88">
        <f t="shared" si="4"/>
        <v>470</v>
      </c>
      <c r="F88">
        <f t="shared" si="7"/>
        <v>1.35</v>
      </c>
      <c r="G88" s="41">
        <f t="shared" si="5"/>
        <v>34.8</v>
      </c>
      <c r="H88" s="67">
        <f t="shared" si="6"/>
        <v>251.97917183999996</v>
      </c>
    </row>
    <row r="89" spans="1:8" ht="12.75">
      <c r="A89" t="s">
        <v>251</v>
      </c>
      <c r="B89">
        <v>56600</v>
      </c>
      <c r="C89">
        <v>56</v>
      </c>
      <c r="D89" s="41">
        <v>10.83798</v>
      </c>
      <c r="E89">
        <f t="shared" si="4"/>
        <v>470</v>
      </c>
      <c r="F89">
        <f t="shared" si="7"/>
        <v>1.16</v>
      </c>
      <c r="G89" s="41">
        <f t="shared" si="5"/>
        <v>29.9</v>
      </c>
      <c r="H89" s="67">
        <f t="shared" si="6"/>
        <v>324.05560199999996</v>
      </c>
    </row>
    <row r="90" spans="1:8" ht="12.75">
      <c r="A90" t="s">
        <v>251</v>
      </c>
      <c r="B90">
        <v>56600</v>
      </c>
      <c r="C90">
        <v>56</v>
      </c>
      <c r="D90" s="41">
        <v>9.05996</v>
      </c>
      <c r="E90">
        <f t="shared" si="4"/>
        <v>470</v>
      </c>
      <c r="F90">
        <f t="shared" si="7"/>
        <v>1.35</v>
      </c>
      <c r="G90" s="41">
        <f t="shared" si="5"/>
        <v>34.8</v>
      </c>
      <c r="H90" s="67">
        <f t="shared" si="6"/>
        <v>315.286608</v>
      </c>
    </row>
    <row r="91" spans="1:8" ht="12.75">
      <c r="A91" t="s">
        <v>251</v>
      </c>
      <c r="B91">
        <v>56600</v>
      </c>
      <c r="C91">
        <v>56</v>
      </c>
      <c r="D91" s="41">
        <v>7.780291200000001</v>
      </c>
      <c r="E91">
        <f t="shared" si="4"/>
        <v>470</v>
      </c>
      <c r="F91">
        <f t="shared" si="7"/>
        <v>1.35</v>
      </c>
      <c r="G91" s="41">
        <f t="shared" si="5"/>
        <v>34.8</v>
      </c>
      <c r="H91" s="67">
        <f t="shared" si="6"/>
        <v>270.75413376</v>
      </c>
    </row>
    <row r="92" spans="1:8" ht="12.75">
      <c r="A92" t="s">
        <v>251</v>
      </c>
      <c r="B92">
        <v>56600</v>
      </c>
      <c r="C92">
        <v>56</v>
      </c>
      <c r="D92" s="41">
        <v>23.512</v>
      </c>
      <c r="E92">
        <f t="shared" si="4"/>
        <v>470</v>
      </c>
      <c r="F92">
        <f t="shared" si="7"/>
        <v>1</v>
      </c>
      <c r="G92" s="41">
        <f t="shared" si="5"/>
        <v>25.8</v>
      </c>
      <c r="H92" s="67">
        <f t="shared" si="6"/>
        <v>606.6096</v>
      </c>
    </row>
    <row r="93" spans="1:8" ht="12.75">
      <c r="A93" t="s">
        <v>253</v>
      </c>
      <c r="B93">
        <v>59450</v>
      </c>
      <c r="C93">
        <v>59</v>
      </c>
      <c r="D93" s="41">
        <v>6.6078342</v>
      </c>
      <c r="E93">
        <f t="shared" si="4"/>
        <v>282</v>
      </c>
      <c r="F93">
        <f t="shared" si="7"/>
        <v>1.61</v>
      </c>
      <c r="G93" s="41">
        <f t="shared" si="5"/>
        <v>28.9</v>
      </c>
      <c r="H93" s="67">
        <f t="shared" si="6"/>
        <v>190.96640838</v>
      </c>
    </row>
    <row r="94" spans="1:8" ht="12.75">
      <c r="A94" t="s">
        <v>253</v>
      </c>
      <c r="B94">
        <v>59450</v>
      </c>
      <c r="C94">
        <v>59</v>
      </c>
      <c r="D94" s="41">
        <v>7.010372160000001</v>
      </c>
      <c r="E94">
        <f t="shared" si="4"/>
        <v>282</v>
      </c>
      <c r="F94">
        <f t="shared" si="7"/>
        <v>1.35</v>
      </c>
      <c r="G94" s="41">
        <f t="shared" si="5"/>
        <v>24.2</v>
      </c>
      <c r="H94" s="67">
        <f t="shared" si="6"/>
        <v>169.65100627200002</v>
      </c>
    </row>
    <row r="95" spans="1:8" ht="12.75">
      <c r="A95" t="s">
        <v>253</v>
      </c>
      <c r="B95">
        <v>59450</v>
      </c>
      <c r="C95">
        <v>59</v>
      </c>
      <c r="D95" s="41">
        <v>6.851796600000001</v>
      </c>
      <c r="E95">
        <f t="shared" si="4"/>
        <v>282</v>
      </c>
      <c r="F95">
        <f t="shared" si="7"/>
        <v>1.61</v>
      </c>
      <c r="G95" s="41">
        <f t="shared" si="5"/>
        <v>28.9</v>
      </c>
      <c r="H95" s="67">
        <f t="shared" si="6"/>
        <v>198.01692174000002</v>
      </c>
    </row>
    <row r="96" spans="1:8" ht="12.75">
      <c r="A96" t="s">
        <v>253</v>
      </c>
      <c r="B96">
        <v>59450</v>
      </c>
      <c r="C96">
        <v>59</v>
      </c>
      <c r="D96" s="41">
        <v>6.968368440000001</v>
      </c>
      <c r="E96">
        <f t="shared" si="4"/>
        <v>282</v>
      </c>
      <c r="F96">
        <f t="shared" si="7"/>
        <v>1.61</v>
      </c>
      <c r="G96" s="41">
        <f t="shared" si="5"/>
        <v>28.9</v>
      </c>
      <c r="H96" s="67">
        <f t="shared" si="6"/>
        <v>201.38584791600002</v>
      </c>
    </row>
    <row r="97" spans="1:8" ht="12.75">
      <c r="A97" t="s">
        <v>253</v>
      </c>
      <c r="B97">
        <v>59450</v>
      </c>
      <c r="C97">
        <v>59</v>
      </c>
      <c r="D97" s="41">
        <v>6.923042280000001</v>
      </c>
      <c r="E97">
        <f t="shared" si="4"/>
        <v>282</v>
      </c>
      <c r="F97">
        <f t="shared" si="7"/>
        <v>1.61</v>
      </c>
      <c r="G97" s="41">
        <f t="shared" si="5"/>
        <v>28.9</v>
      </c>
      <c r="H97" s="67">
        <f t="shared" si="6"/>
        <v>200.075921892</v>
      </c>
    </row>
    <row r="98" spans="1:8" ht="12.75">
      <c r="A98" t="s">
        <v>255</v>
      </c>
      <c r="B98">
        <v>59810</v>
      </c>
      <c r="C98">
        <v>59</v>
      </c>
      <c r="D98" s="41">
        <v>19.15392</v>
      </c>
      <c r="E98">
        <f t="shared" si="4"/>
        <v>282</v>
      </c>
      <c r="F98">
        <f t="shared" si="7"/>
        <v>1.08</v>
      </c>
      <c r="G98" s="41">
        <f t="shared" si="5"/>
        <v>19.4</v>
      </c>
      <c r="H98" s="67">
        <f t="shared" si="6"/>
        <v>371.58604799999995</v>
      </c>
    </row>
    <row r="99" spans="1:8" ht="12.75">
      <c r="A99" t="s">
        <v>255</v>
      </c>
      <c r="B99">
        <v>59810</v>
      </c>
      <c r="C99">
        <v>59</v>
      </c>
      <c r="D99" s="41">
        <v>19.15392</v>
      </c>
      <c r="E99">
        <f t="shared" si="4"/>
        <v>282</v>
      </c>
      <c r="F99">
        <f t="shared" si="7"/>
        <v>1.08</v>
      </c>
      <c r="G99" s="41">
        <f t="shared" si="5"/>
        <v>19.4</v>
      </c>
      <c r="H99" s="67">
        <f t="shared" si="6"/>
        <v>371.58604799999995</v>
      </c>
    </row>
    <row r="100" spans="1:8" ht="12.75">
      <c r="A100" t="s">
        <v>255</v>
      </c>
      <c r="B100">
        <v>59810</v>
      </c>
      <c r="C100">
        <v>59</v>
      </c>
      <c r="D100" s="41">
        <v>6.3207936</v>
      </c>
      <c r="E100">
        <f t="shared" si="4"/>
        <v>282</v>
      </c>
      <c r="F100">
        <f t="shared" si="7"/>
        <v>1.61</v>
      </c>
      <c r="G100" s="41">
        <f t="shared" si="5"/>
        <v>28.9</v>
      </c>
      <c r="H100" s="67">
        <f t="shared" si="6"/>
        <v>182.67093504</v>
      </c>
    </row>
    <row r="101" spans="1:8" ht="12.75">
      <c r="A101" t="s">
        <v>255</v>
      </c>
      <c r="B101">
        <v>59810</v>
      </c>
      <c r="C101">
        <v>59</v>
      </c>
      <c r="D101" s="41">
        <v>8.35</v>
      </c>
      <c r="E101">
        <f t="shared" si="4"/>
        <v>282</v>
      </c>
      <c r="F101">
        <f t="shared" si="7"/>
        <v>1.35</v>
      </c>
      <c r="G101" s="41">
        <f t="shared" si="5"/>
        <v>24.2</v>
      </c>
      <c r="H101" s="67">
        <f t="shared" si="6"/>
        <v>202.07</v>
      </c>
    </row>
    <row r="102" spans="1:8" ht="12.75">
      <c r="A102" t="s">
        <v>255</v>
      </c>
      <c r="B102">
        <v>59810</v>
      </c>
      <c r="C102">
        <v>59</v>
      </c>
      <c r="D102" s="41">
        <v>19.15392</v>
      </c>
      <c r="E102">
        <f t="shared" si="4"/>
        <v>282</v>
      </c>
      <c r="F102">
        <f t="shared" si="7"/>
        <v>1.08</v>
      </c>
      <c r="G102" s="41">
        <f t="shared" si="5"/>
        <v>19.4</v>
      </c>
      <c r="H102" s="67">
        <f t="shared" si="6"/>
        <v>371.58604799999995</v>
      </c>
    </row>
    <row r="103" spans="1:8" ht="12.75">
      <c r="A103" t="s">
        <v>257</v>
      </c>
      <c r="B103">
        <v>60803</v>
      </c>
      <c r="C103">
        <v>60</v>
      </c>
      <c r="D103" s="41">
        <v>19.15392</v>
      </c>
      <c r="E103">
        <f t="shared" si="4"/>
        <v>143</v>
      </c>
      <c r="F103">
        <f t="shared" si="7"/>
        <v>1.08</v>
      </c>
      <c r="G103" s="41">
        <f t="shared" si="5"/>
        <v>13.1</v>
      </c>
      <c r="H103" s="67">
        <f t="shared" si="6"/>
        <v>250.916352</v>
      </c>
    </row>
    <row r="104" spans="1:8" ht="12.75">
      <c r="A104" t="s">
        <v>257</v>
      </c>
      <c r="B104">
        <v>60803</v>
      </c>
      <c r="C104">
        <v>60</v>
      </c>
      <c r="D104" s="41">
        <v>19.15392</v>
      </c>
      <c r="E104">
        <f t="shared" si="4"/>
        <v>143</v>
      </c>
      <c r="F104">
        <f t="shared" si="7"/>
        <v>1.08</v>
      </c>
      <c r="G104" s="41">
        <f t="shared" si="5"/>
        <v>13.1</v>
      </c>
      <c r="H104" s="67">
        <f t="shared" si="6"/>
        <v>250.916352</v>
      </c>
    </row>
    <row r="105" spans="1:8" ht="12.75">
      <c r="A105" t="s">
        <v>257</v>
      </c>
      <c r="B105">
        <v>60803</v>
      </c>
      <c r="C105">
        <v>60</v>
      </c>
      <c r="D105" s="41">
        <v>19.15392</v>
      </c>
      <c r="E105">
        <f t="shared" si="4"/>
        <v>143</v>
      </c>
      <c r="F105">
        <f t="shared" si="7"/>
        <v>1.08</v>
      </c>
      <c r="G105" s="41">
        <f t="shared" si="5"/>
        <v>13.1</v>
      </c>
      <c r="H105" s="67">
        <f t="shared" si="6"/>
        <v>250.916352</v>
      </c>
    </row>
    <row r="106" spans="1:8" ht="12.75">
      <c r="A106" t="s">
        <v>257</v>
      </c>
      <c r="B106">
        <v>60803</v>
      </c>
      <c r="C106">
        <v>60</v>
      </c>
      <c r="D106" s="41">
        <v>2.67</v>
      </c>
      <c r="E106">
        <f t="shared" si="4"/>
        <v>143</v>
      </c>
      <c r="F106">
        <f t="shared" si="7"/>
        <v>2.65</v>
      </c>
      <c r="G106" s="41">
        <f t="shared" si="5"/>
        <v>32.2</v>
      </c>
      <c r="H106" s="67">
        <f t="shared" si="6"/>
        <v>85.974</v>
      </c>
    </row>
    <row r="107" spans="1:8" ht="12.75">
      <c r="A107" t="s">
        <v>259</v>
      </c>
      <c r="B107">
        <v>62120</v>
      </c>
      <c r="C107">
        <v>62</v>
      </c>
      <c r="D107" s="41">
        <v>7.279572300000001</v>
      </c>
      <c r="E107">
        <f t="shared" si="4"/>
        <v>243</v>
      </c>
      <c r="F107">
        <f t="shared" si="7"/>
        <v>1.35</v>
      </c>
      <c r="G107" s="41">
        <f t="shared" si="5"/>
        <v>22</v>
      </c>
      <c r="H107" s="67">
        <f t="shared" si="6"/>
        <v>160.15059060000002</v>
      </c>
    </row>
    <row r="108" spans="1:8" ht="12.75">
      <c r="A108" t="s">
        <v>259</v>
      </c>
      <c r="B108">
        <v>62120</v>
      </c>
      <c r="C108">
        <v>62</v>
      </c>
      <c r="D108" s="41">
        <v>7.06185414</v>
      </c>
      <c r="E108">
        <f t="shared" si="4"/>
        <v>243</v>
      </c>
      <c r="F108">
        <f t="shared" si="7"/>
        <v>1.35</v>
      </c>
      <c r="G108" s="41">
        <f t="shared" si="5"/>
        <v>22</v>
      </c>
      <c r="H108" s="67">
        <f t="shared" si="6"/>
        <v>155.36079108</v>
      </c>
    </row>
    <row r="109" spans="1:8" ht="12.75">
      <c r="A109" t="s">
        <v>261</v>
      </c>
      <c r="B109">
        <v>62217</v>
      </c>
      <c r="C109">
        <v>62</v>
      </c>
      <c r="D109" s="41">
        <v>19.811328</v>
      </c>
      <c r="E109">
        <f t="shared" si="4"/>
        <v>243</v>
      </c>
      <c r="F109">
        <f t="shared" si="7"/>
        <v>1.08</v>
      </c>
      <c r="G109" s="41">
        <f t="shared" si="5"/>
        <v>17.6</v>
      </c>
      <c r="H109" s="67">
        <f t="shared" si="6"/>
        <v>348.6793728</v>
      </c>
    </row>
    <row r="110" spans="1:8" ht="12.75">
      <c r="A110" t="s">
        <v>261</v>
      </c>
      <c r="B110">
        <v>62217</v>
      </c>
      <c r="C110">
        <v>62</v>
      </c>
      <c r="D110" s="41">
        <v>19.811328</v>
      </c>
      <c r="E110">
        <f t="shared" si="4"/>
        <v>243</v>
      </c>
      <c r="F110">
        <f t="shared" si="7"/>
        <v>1.08</v>
      </c>
      <c r="G110" s="41">
        <f t="shared" si="5"/>
        <v>17.6</v>
      </c>
      <c r="H110" s="67">
        <f t="shared" si="6"/>
        <v>348.6793728</v>
      </c>
    </row>
    <row r="111" spans="1:8" ht="12.75">
      <c r="A111" t="s">
        <v>263</v>
      </c>
      <c r="B111">
        <v>62300</v>
      </c>
      <c r="C111">
        <v>62</v>
      </c>
      <c r="D111" s="41">
        <v>19.29906</v>
      </c>
      <c r="E111">
        <f t="shared" si="4"/>
        <v>243</v>
      </c>
      <c r="F111">
        <f t="shared" si="7"/>
        <v>1.08</v>
      </c>
      <c r="G111" s="41">
        <f t="shared" si="5"/>
        <v>17.6</v>
      </c>
      <c r="H111" s="67">
        <f t="shared" si="6"/>
        <v>339.66345600000005</v>
      </c>
    </row>
    <row r="112" spans="1:8" ht="12.75">
      <c r="A112" t="s">
        <v>265</v>
      </c>
      <c r="B112">
        <v>63803</v>
      </c>
      <c r="C112">
        <v>63</v>
      </c>
      <c r="D112" s="41">
        <v>24.33792</v>
      </c>
      <c r="E112">
        <f t="shared" si="4"/>
        <v>330</v>
      </c>
      <c r="F112">
        <f t="shared" si="7"/>
        <v>1</v>
      </c>
      <c r="G112" s="41">
        <f t="shared" si="5"/>
        <v>20</v>
      </c>
      <c r="H112" s="67">
        <f t="shared" si="6"/>
        <v>486.7584</v>
      </c>
    </row>
    <row r="113" spans="1:8" ht="12.75">
      <c r="A113" t="s">
        <v>267</v>
      </c>
      <c r="B113">
        <v>67000</v>
      </c>
      <c r="C113">
        <v>67</v>
      </c>
      <c r="D113" s="41">
        <v>24.33792</v>
      </c>
      <c r="E113">
        <f t="shared" si="4"/>
        <v>447</v>
      </c>
      <c r="F113">
        <f t="shared" si="7"/>
        <v>1</v>
      </c>
      <c r="G113" s="41">
        <f t="shared" si="5"/>
        <v>24.8</v>
      </c>
      <c r="H113" s="67">
        <f t="shared" si="6"/>
        <v>603.580416</v>
      </c>
    </row>
    <row r="114" spans="1:8" ht="12.75">
      <c r="A114" t="s">
        <v>269</v>
      </c>
      <c r="B114">
        <v>67116</v>
      </c>
      <c r="C114">
        <v>67</v>
      </c>
      <c r="D114" s="41">
        <v>19.15392</v>
      </c>
      <c r="E114">
        <f t="shared" si="4"/>
        <v>447</v>
      </c>
      <c r="F114">
        <f t="shared" si="7"/>
        <v>1.08</v>
      </c>
      <c r="G114" s="41">
        <f t="shared" si="5"/>
        <v>26.8</v>
      </c>
      <c r="H114" s="67">
        <f t="shared" si="6"/>
        <v>513.325056</v>
      </c>
    </row>
    <row r="115" spans="1:8" ht="12.75">
      <c r="A115" t="s">
        <v>269</v>
      </c>
      <c r="B115">
        <v>67116</v>
      </c>
      <c r="C115">
        <v>67</v>
      </c>
      <c r="D115" s="41">
        <v>19.15392</v>
      </c>
      <c r="E115">
        <f t="shared" si="4"/>
        <v>447</v>
      </c>
      <c r="F115">
        <f t="shared" si="7"/>
        <v>1.08</v>
      </c>
      <c r="G115" s="41">
        <f t="shared" si="5"/>
        <v>26.8</v>
      </c>
      <c r="H115" s="67">
        <f t="shared" si="6"/>
        <v>513.325056</v>
      </c>
    </row>
    <row r="116" spans="1:8" ht="12.75">
      <c r="A116" t="s">
        <v>237</v>
      </c>
      <c r="B116">
        <v>67120</v>
      </c>
      <c r="C116">
        <v>67</v>
      </c>
      <c r="D116" s="41">
        <v>6.3207936</v>
      </c>
      <c r="E116">
        <f t="shared" si="4"/>
        <v>447</v>
      </c>
      <c r="F116">
        <f t="shared" si="7"/>
        <v>1.61</v>
      </c>
      <c r="G116" s="41">
        <f t="shared" si="5"/>
        <v>40</v>
      </c>
      <c r="H116" s="67">
        <f t="shared" si="6"/>
        <v>252.83174400000001</v>
      </c>
    </row>
    <row r="117" spans="1:8" ht="12.75">
      <c r="A117" t="s">
        <v>237</v>
      </c>
      <c r="B117">
        <v>67120</v>
      </c>
      <c r="C117">
        <v>67</v>
      </c>
      <c r="D117" s="41">
        <v>6.4075968</v>
      </c>
      <c r="E117">
        <f t="shared" si="4"/>
        <v>447</v>
      </c>
      <c r="F117">
        <f t="shared" si="7"/>
        <v>1.61</v>
      </c>
      <c r="G117" s="41">
        <f t="shared" si="5"/>
        <v>40</v>
      </c>
      <c r="H117" s="67">
        <f t="shared" si="6"/>
        <v>256.303872</v>
      </c>
    </row>
    <row r="118" spans="1:8" ht="12.75">
      <c r="A118" t="s">
        <v>272</v>
      </c>
      <c r="B118">
        <v>69330</v>
      </c>
      <c r="C118">
        <v>69</v>
      </c>
      <c r="D118" s="41">
        <v>6.3207936</v>
      </c>
      <c r="E118">
        <f t="shared" si="4"/>
        <v>418</v>
      </c>
      <c r="F118">
        <f t="shared" si="7"/>
        <v>1.61</v>
      </c>
      <c r="G118" s="41">
        <f t="shared" si="5"/>
        <v>38</v>
      </c>
      <c r="H118" s="67">
        <f t="shared" si="6"/>
        <v>240.1901568</v>
      </c>
    </row>
    <row r="119" spans="1:8" ht="12.75">
      <c r="A119" t="s">
        <v>272</v>
      </c>
      <c r="B119">
        <v>69330</v>
      </c>
      <c r="C119">
        <v>69</v>
      </c>
      <c r="D119" s="41">
        <v>19.21146</v>
      </c>
      <c r="E119">
        <f t="shared" si="4"/>
        <v>418</v>
      </c>
      <c r="F119">
        <f t="shared" si="7"/>
        <v>1.08</v>
      </c>
      <c r="G119" s="41">
        <f t="shared" si="5"/>
        <v>25.5</v>
      </c>
      <c r="H119" s="67">
        <f t="shared" si="6"/>
        <v>489.89223</v>
      </c>
    </row>
    <row r="120" spans="1:8" ht="12.75">
      <c r="A120" t="s">
        <v>274</v>
      </c>
      <c r="B120">
        <v>72000</v>
      </c>
      <c r="C120">
        <v>72</v>
      </c>
      <c r="D120" s="41">
        <v>19.15392</v>
      </c>
      <c r="E120">
        <f t="shared" si="4"/>
        <v>222</v>
      </c>
      <c r="F120">
        <f t="shared" si="7"/>
        <v>1.08</v>
      </c>
      <c r="G120" s="41">
        <f t="shared" si="5"/>
        <v>16.7</v>
      </c>
      <c r="H120" s="67">
        <f t="shared" si="6"/>
        <v>319.87046399999997</v>
      </c>
    </row>
    <row r="121" spans="1:8" ht="12.75">
      <c r="A121" t="s">
        <v>274</v>
      </c>
      <c r="B121">
        <v>72000</v>
      </c>
      <c r="C121">
        <v>72</v>
      </c>
      <c r="D121" s="41">
        <v>6.3207936</v>
      </c>
      <c r="E121">
        <f t="shared" si="4"/>
        <v>222</v>
      </c>
      <c r="F121">
        <f t="shared" si="7"/>
        <v>1.61</v>
      </c>
      <c r="G121" s="41">
        <f t="shared" si="5"/>
        <v>24.9</v>
      </c>
      <c r="H121" s="67">
        <f t="shared" si="6"/>
        <v>157.38776063999998</v>
      </c>
    </row>
    <row r="122" spans="1:8" ht="12.75">
      <c r="A122" t="s">
        <v>276</v>
      </c>
      <c r="B122">
        <v>72026</v>
      </c>
      <c r="C122">
        <v>72</v>
      </c>
      <c r="D122" s="41">
        <v>6.3686898</v>
      </c>
      <c r="E122">
        <f t="shared" si="4"/>
        <v>222</v>
      </c>
      <c r="F122">
        <f t="shared" si="7"/>
        <v>1.61</v>
      </c>
      <c r="G122" s="41">
        <f t="shared" si="5"/>
        <v>24.9</v>
      </c>
      <c r="H122" s="67">
        <f t="shared" si="6"/>
        <v>158.58037602</v>
      </c>
    </row>
    <row r="123" spans="1:8" ht="12.75">
      <c r="A123" t="s">
        <v>277</v>
      </c>
      <c r="B123">
        <v>73000</v>
      </c>
      <c r="C123">
        <v>73</v>
      </c>
      <c r="D123" s="41">
        <v>21.94176</v>
      </c>
      <c r="E123">
        <f t="shared" si="4"/>
        <v>476</v>
      </c>
      <c r="F123">
        <f t="shared" si="7"/>
        <v>1.02</v>
      </c>
      <c r="G123" s="41">
        <f t="shared" si="5"/>
        <v>26.6</v>
      </c>
      <c r="H123" s="67">
        <f t="shared" si="6"/>
        <v>583.650816</v>
      </c>
    </row>
    <row r="124" spans="1:8" ht="12.75">
      <c r="A124" t="s">
        <v>277</v>
      </c>
      <c r="B124">
        <v>73000</v>
      </c>
      <c r="C124">
        <v>73</v>
      </c>
      <c r="D124" s="41">
        <v>6.859564800000001</v>
      </c>
      <c r="E124">
        <f t="shared" si="4"/>
        <v>476</v>
      </c>
      <c r="F124">
        <f t="shared" si="7"/>
        <v>1.61</v>
      </c>
      <c r="G124" s="41">
        <f t="shared" si="5"/>
        <v>41.9</v>
      </c>
      <c r="H124" s="67">
        <f t="shared" si="6"/>
        <v>287.41576512000006</v>
      </c>
    </row>
    <row r="125" spans="1:8" ht="12.75">
      <c r="A125" t="s">
        <v>204</v>
      </c>
      <c r="B125">
        <v>77127</v>
      </c>
      <c r="C125">
        <v>77</v>
      </c>
      <c r="D125" s="41">
        <v>21.840312</v>
      </c>
      <c r="E125">
        <f t="shared" si="4"/>
        <v>45</v>
      </c>
      <c r="F125">
        <f t="shared" si="7"/>
        <v>1.02</v>
      </c>
      <c r="G125" s="41">
        <f t="shared" si="5"/>
        <v>8.2</v>
      </c>
      <c r="H125" s="67">
        <f t="shared" si="6"/>
        <v>179.0905584</v>
      </c>
    </row>
    <row r="126" spans="1:8" ht="12.75">
      <c r="A126" t="s">
        <v>280</v>
      </c>
      <c r="B126">
        <v>77176</v>
      </c>
      <c r="C126">
        <v>77</v>
      </c>
      <c r="D126" s="41">
        <v>19.15392</v>
      </c>
      <c r="E126">
        <f t="shared" si="4"/>
        <v>45</v>
      </c>
      <c r="F126">
        <f t="shared" si="7"/>
        <v>1.08</v>
      </c>
      <c r="G126" s="41">
        <f t="shared" si="5"/>
        <v>8.7</v>
      </c>
      <c r="H126" s="67">
        <f t="shared" si="6"/>
        <v>166.63910399999997</v>
      </c>
    </row>
    <row r="127" spans="1:8" ht="12.75">
      <c r="A127" t="s">
        <v>282</v>
      </c>
      <c r="B127">
        <v>77183</v>
      </c>
      <c r="C127">
        <v>77</v>
      </c>
      <c r="D127" s="41">
        <v>19.29906</v>
      </c>
      <c r="E127">
        <f t="shared" si="4"/>
        <v>45</v>
      </c>
      <c r="F127">
        <f t="shared" si="7"/>
        <v>1.08</v>
      </c>
      <c r="G127" s="41">
        <f t="shared" si="5"/>
        <v>8.7</v>
      </c>
      <c r="H127" s="67">
        <f t="shared" si="6"/>
        <v>167.90182199999998</v>
      </c>
    </row>
    <row r="128" spans="1:8" ht="12.75">
      <c r="A128" t="s">
        <v>282</v>
      </c>
      <c r="B128">
        <v>77183</v>
      </c>
      <c r="C128">
        <v>77</v>
      </c>
      <c r="D128" s="41">
        <v>19.131342</v>
      </c>
      <c r="E128">
        <f t="shared" si="4"/>
        <v>45</v>
      </c>
      <c r="F128">
        <f t="shared" si="7"/>
        <v>1.08</v>
      </c>
      <c r="G128" s="41">
        <f t="shared" si="5"/>
        <v>8.7</v>
      </c>
      <c r="H128" s="67">
        <f t="shared" si="6"/>
        <v>166.44267539999998</v>
      </c>
    </row>
    <row r="129" spans="1:8" ht="12.75">
      <c r="A129" t="s">
        <v>284</v>
      </c>
      <c r="B129">
        <v>77184</v>
      </c>
      <c r="C129">
        <v>77</v>
      </c>
      <c r="D129" s="41">
        <v>19.15392</v>
      </c>
      <c r="E129">
        <f t="shared" si="4"/>
        <v>45</v>
      </c>
      <c r="F129">
        <f t="shared" si="7"/>
        <v>1.08</v>
      </c>
      <c r="G129" s="41">
        <f t="shared" si="5"/>
        <v>8.7</v>
      </c>
      <c r="H129" s="67">
        <f t="shared" si="6"/>
        <v>166.63910399999997</v>
      </c>
    </row>
    <row r="130" spans="1:8" ht="12.75">
      <c r="A130" t="s">
        <v>284</v>
      </c>
      <c r="B130">
        <v>77184</v>
      </c>
      <c r="C130">
        <v>77</v>
      </c>
      <c r="D130" s="41">
        <v>2.67</v>
      </c>
      <c r="E130">
        <f t="shared" si="4"/>
        <v>45</v>
      </c>
      <c r="F130">
        <f t="shared" si="7"/>
        <v>2.65</v>
      </c>
      <c r="G130" s="41">
        <f t="shared" si="5"/>
        <v>21.4</v>
      </c>
      <c r="H130" s="67">
        <f t="shared" si="6"/>
        <v>57.138</v>
      </c>
    </row>
    <row r="131" spans="1:8" ht="12.75">
      <c r="A131" t="s">
        <v>284</v>
      </c>
      <c r="B131">
        <v>77184</v>
      </c>
      <c r="C131">
        <v>77</v>
      </c>
      <c r="D131" s="41">
        <v>19.15392</v>
      </c>
      <c r="E131">
        <f aca="true" t="shared" si="8" ref="E131:E149">VLOOKUP(C131,distance,13)</f>
        <v>45</v>
      </c>
      <c r="F131">
        <f t="shared" si="7"/>
        <v>1.08</v>
      </c>
      <c r="G131" s="41">
        <f aca="true" t="shared" si="9" ref="G131:G149">ROUND((a*E131+b)*F131,1)</f>
        <v>8.7</v>
      </c>
      <c r="H131" s="67">
        <f aca="true" t="shared" si="10" ref="H131:H149">G131*D131</f>
        <v>166.63910399999997</v>
      </c>
    </row>
    <row r="132" spans="1:8" ht="12.75">
      <c r="A132" t="s">
        <v>284</v>
      </c>
      <c r="B132">
        <v>77184</v>
      </c>
      <c r="C132">
        <v>77</v>
      </c>
      <c r="D132" s="41">
        <v>6.3207936</v>
      </c>
      <c r="E132">
        <f t="shared" si="8"/>
        <v>45</v>
      </c>
      <c r="F132">
        <f aca="true" t="shared" si="11" ref="F132:F149">VLOOKUP(D132,coef,2)</f>
        <v>1.61</v>
      </c>
      <c r="G132" s="41">
        <f t="shared" si="9"/>
        <v>13</v>
      </c>
      <c r="H132" s="67">
        <f t="shared" si="10"/>
        <v>82.1703168</v>
      </c>
    </row>
    <row r="133" spans="1:8" ht="12.75">
      <c r="A133" t="s">
        <v>284</v>
      </c>
      <c r="B133">
        <v>77184</v>
      </c>
      <c r="C133">
        <v>77</v>
      </c>
      <c r="D133" s="41">
        <v>6.3207936</v>
      </c>
      <c r="E133">
        <f t="shared" si="8"/>
        <v>45</v>
      </c>
      <c r="F133">
        <f t="shared" si="11"/>
        <v>1.61</v>
      </c>
      <c r="G133" s="41">
        <f t="shared" si="9"/>
        <v>13</v>
      </c>
      <c r="H133" s="67">
        <f t="shared" si="10"/>
        <v>82.1703168</v>
      </c>
    </row>
    <row r="134" spans="1:8" ht="12.75">
      <c r="A134" t="s">
        <v>284</v>
      </c>
      <c r="B134">
        <v>77184</v>
      </c>
      <c r="C134">
        <v>77</v>
      </c>
      <c r="D134" s="41">
        <v>7.5106944</v>
      </c>
      <c r="E134">
        <f t="shared" si="8"/>
        <v>45</v>
      </c>
      <c r="F134">
        <f t="shared" si="11"/>
        <v>1.35</v>
      </c>
      <c r="G134" s="41">
        <f t="shared" si="9"/>
        <v>10.9</v>
      </c>
      <c r="H134" s="67">
        <f t="shared" si="10"/>
        <v>81.86656896000001</v>
      </c>
    </row>
    <row r="135" spans="1:8" ht="12.75">
      <c r="A135" t="s">
        <v>286</v>
      </c>
      <c r="B135">
        <v>80470</v>
      </c>
      <c r="C135">
        <v>80</v>
      </c>
      <c r="D135" s="41">
        <v>8.0315136</v>
      </c>
      <c r="E135">
        <f t="shared" si="8"/>
        <v>199</v>
      </c>
      <c r="F135">
        <f t="shared" si="11"/>
        <v>1.35</v>
      </c>
      <c r="G135" s="41">
        <f t="shared" si="9"/>
        <v>19.6</v>
      </c>
      <c r="H135" s="67">
        <f t="shared" si="10"/>
        <v>157.41766656000001</v>
      </c>
    </row>
    <row r="136" spans="1:8" ht="12.75">
      <c r="A136" t="s">
        <v>288</v>
      </c>
      <c r="B136">
        <v>80700</v>
      </c>
      <c r="C136">
        <v>80</v>
      </c>
      <c r="D136" s="41">
        <v>15.130728</v>
      </c>
      <c r="E136">
        <f t="shared" si="8"/>
        <v>199</v>
      </c>
      <c r="F136">
        <f t="shared" si="11"/>
        <v>1.08</v>
      </c>
      <c r="G136" s="41">
        <f t="shared" si="9"/>
        <v>15.6</v>
      </c>
      <c r="H136" s="67">
        <f t="shared" si="10"/>
        <v>236.03935679999998</v>
      </c>
    </row>
    <row r="137" spans="1:8" ht="12.75">
      <c r="A137" t="s">
        <v>290</v>
      </c>
      <c r="B137">
        <v>83340</v>
      </c>
      <c r="C137">
        <v>83</v>
      </c>
      <c r="D137" s="41">
        <v>23.631552</v>
      </c>
      <c r="E137">
        <f t="shared" si="8"/>
        <v>783</v>
      </c>
      <c r="F137">
        <f t="shared" si="11"/>
        <v>1</v>
      </c>
      <c r="G137" s="41">
        <f t="shared" si="9"/>
        <v>38.8</v>
      </c>
      <c r="H137" s="67">
        <f t="shared" si="10"/>
        <v>916.9042175999999</v>
      </c>
    </row>
    <row r="138" spans="1:8" ht="12.75">
      <c r="A138" t="s">
        <v>290</v>
      </c>
      <c r="B138">
        <v>83340</v>
      </c>
      <c r="C138">
        <v>83</v>
      </c>
      <c r="D138" s="41">
        <v>7.720907040000001</v>
      </c>
      <c r="E138">
        <f t="shared" si="8"/>
        <v>783</v>
      </c>
      <c r="F138">
        <f t="shared" si="11"/>
        <v>1.35</v>
      </c>
      <c r="G138" s="41">
        <f t="shared" si="9"/>
        <v>52.4</v>
      </c>
      <c r="H138" s="67">
        <f t="shared" si="10"/>
        <v>404.57552889600004</v>
      </c>
    </row>
    <row r="139" spans="1:8" ht="12.75">
      <c r="A139" t="s">
        <v>290</v>
      </c>
      <c r="B139">
        <v>83340</v>
      </c>
      <c r="C139">
        <v>83</v>
      </c>
      <c r="D139" s="41">
        <v>1.6099020000000002</v>
      </c>
      <c r="E139">
        <f t="shared" si="8"/>
        <v>783</v>
      </c>
      <c r="F139">
        <f t="shared" si="11"/>
        <v>3.97</v>
      </c>
      <c r="G139" s="41">
        <f t="shared" si="9"/>
        <v>154.2</v>
      </c>
      <c r="H139" s="67">
        <f t="shared" si="10"/>
        <v>248.24688840000002</v>
      </c>
    </row>
    <row r="140" spans="1:8" ht="12.75">
      <c r="A140" t="s">
        <v>292</v>
      </c>
      <c r="B140">
        <v>84300</v>
      </c>
      <c r="C140">
        <v>84</v>
      </c>
      <c r="D140" s="41">
        <v>19.41696</v>
      </c>
      <c r="E140">
        <f t="shared" si="8"/>
        <v>693</v>
      </c>
      <c r="F140">
        <f t="shared" si="11"/>
        <v>1.08</v>
      </c>
      <c r="G140" s="41">
        <f t="shared" si="9"/>
        <v>37.9</v>
      </c>
      <c r="H140" s="67">
        <f t="shared" si="10"/>
        <v>735.902784</v>
      </c>
    </row>
    <row r="141" spans="1:8" ht="12.75">
      <c r="A141" t="s">
        <v>294</v>
      </c>
      <c r="B141">
        <v>84300</v>
      </c>
      <c r="C141">
        <v>84</v>
      </c>
      <c r="D141" s="41">
        <v>6.28765566</v>
      </c>
      <c r="E141">
        <f t="shared" si="8"/>
        <v>693</v>
      </c>
      <c r="F141">
        <f t="shared" si="11"/>
        <v>1.61</v>
      </c>
      <c r="G141" s="41">
        <f t="shared" si="9"/>
        <v>56.5</v>
      </c>
      <c r="H141" s="67">
        <f t="shared" si="10"/>
        <v>355.25254479</v>
      </c>
    </row>
    <row r="142" spans="1:8" ht="12.75">
      <c r="A142" t="s">
        <v>295</v>
      </c>
      <c r="B142">
        <v>89205</v>
      </c>
      <c r="C142">
        <v>89</v>
      </c>
      <c r="D142" s="41">
        <v>24.33792</v>
      </c>
      <c r="E142">
        <f t="shared" si="8"/>
        <v>110</v>
      </c>
      <c r="F142">
        <f t="shared" si="11"/>
        <v>1</v>
      </c>
      <c r="G142" s="41">
        <f t="shared" si="9"/>
        <v>10.8</v>
      </c>
      <c r="H142" s="67">
        <f t="shared" si="10"/>
        <v>262.849536</v>
      </c>
    </row>
    <row r="143" spans="1:8" ht="12.75">
      <c r="A143" t="s">
        <v>295</v>
      </c>
      <c r="B143">
        <v>89205</v>
      </c>
      <c r="C143">
        <v>89</v>
      </c>
      <c r="D143" s="41">
        <v>7.79777064</v>
      </c>
      <c r="E143">
        <f t="shared" si="8"/>
        <v>110</v>
      </c>
      <c r="F143">
        <f t="shared" si="11"/>
        <v>1.35</v>
      </c>
      <c r="G143" s="41">
        <f t="shared" si="9"/>
        <v>14.6</v>
      </c>
      <c r="H143" s="67">
        <f t="shared" si="10"/>
        <v>113.847451344</v>
      </c>
    </row>
    <row r="144" spans="1:8" ht="12.75">
      <c r="A144" t="s">
        <v>297</v>
      </c>
      <c r="B144">
        <v>91100</v>
      </c>
      <c r="C144">
        <v>91</v>
      </c>
      <c r="D144" s="41">
        <v>6.4878462</v>
      </c>
      <c r="E144">
        <f t="shared" si="8"/>
        <v>48</v>
      </c>
      <c r="F144">
        <f t="shared" si="11"/>
        <v>1.61</v>
      </c>
      <c r="G144" s="41">
        <f t="shared" si="9"/>
        <v>13.2</v>
      </c>
      <c r="H144" s="67">
        <f t="shared" si="10"/>
        <v>85.63956984</v>
      </c>
    </row>
    <row r="145" spans="1:8" ht="12.75">
      <c r="A145" t="s">
        <v>299</v>
      </c>
      <c r="B145">
        <v>91220</v>
      </c>
      <c r="C145">
        <v>91</v>
      </c>
      <c r="D145" s="41">
        <v>7.7805288</v>
      </c>
      <c r="E145">
        <f t="shared" si="8"/>
        <v>48</v>
      </c>
      <c r="F145">
        <f t="shared" si="11"/>
        <v>1.35</v>
      </c>
      <c r="G145" s="41">
        <f t="shared" si="9"/>
        <v>11.1</v>
      </c>
      <c r="H145" s="67">
        <f t="shared" si="10"/>
        <v>86.36386968</v>
      </c>
    </row>
    <row r="146" spans="1:8" ht="12.75">
      <c r="A146" t="s">
        <v>299</v>
      </c>
      <c r="B146">
        <v>91220</v>
      </c>
      <c r="C146">
        <v>91</v>
      </c>
      <c r="D146" s="41">
        <v>24.33792</v>
      </c>
      <c r="E146">
        <f t="shared" si="8"/>
        <v>48</v>
      </c>
      <c r="F146">
        <f t="shared" si="11"/>
        <v>1</v>
      </c>
      <c r="G146" s="41">
        <f t="shared" si="9"/>
        <v>8.2</v>
      </c>
      <c r="H146" s="67">
        <f t="shared" si="10"/>
        <v>199.570944</v>
      </c>
    </row>
    <row r="147" spans="1:8" ht="12.75">
      <c r="A147" t="s">
        <v>301</v>
      </c>
      <c r="B147">
        <v>91380</v>
      </c>
      <c r="C147">
        <v>91</v>
      </c>
      <c r="D147" s="41">
        <v>19.75248</v>
      </c>
      <c r="E147">
        <f t="shared" si="8"/>
        <v>48</v>
      </c>
      <c r="F147">
        <f t="shared" si="11"/>
        <v>1.08</v>
      </c>
      <c r="G147" s="41">
        <f t="shared" si="9"/>
        <v>8.8</v>
      </c>
      <c r="H147" s="67">
        <f t="shared" si="10"/>
        <v>173.821824</v>
      </c>
    </row>
    <row r="148" spans="1:8" ht="12.75">
      <c r="A148" t="s">
        <v>303</v>
      </c>
      <c r="B148">
        <v>94440</v>
      </c>
      <c r="C148">
        <v>94</v>
      </c>
      <c r="D148" s="41">
        <v>14.6205</v>
      </c>
      <c r="E148">
        <f t="shared" si="8"/>
        <v>59</v>
      </c>
      <c r="F148">
        <f t="shared" si="11"/>
        <v>1.16</v>
      </c>
      <c r="G148" s="41">
        <f t="shared" si="9"/>
        <v>10</v>
      </c>
      <c r="H148" s="67">
        <f t="shared" si="10"/>
        <v>146.20499999999998</v>
      </c>
    </row>
    <row r="149" spans="1:8" ht="12.75">
      <c r="A149" t="s">
        <v>303</v>
      </c>
      <c r="B149">
        <v>94440</v>
      </c>
      <c r="C149">
        <v>94</v>
      </c>
      <c r="D149" s="41">
        <v>6.335409960000001</v>
      </c>
      <c r="E149">
        <f t="shared" si="8"/>
        <v>59</v>
      </c>
      <c r="F149">
        <f t="shared" si="11"/>
        <v>1.61</v>
      </c>
      <c r="G149" s="41">
        <f t="shared" si="9"/>
        <v>13.9</v>
      </c>
      <c r="H149" s="67">
        <f t="shared" si="10"/>
        <v>88.06219844400002</v>
      </c>
    </row>
    <row r="150" spans="1:10" ht="12.75">
      <c r="A150" t="s">
        <v>329</v>
      </c>
      <c r="D150" s="41">
        <f>SUM(D2:D149)</f>
        <v>1903.9403914849984</v>
      </c>
      <c r="H150" s="67">
        <f>SUM(H2:H149)</f>
        <v>51004.935327818996</v>
      </c>
      <c r="I150" s="66">
        <f>H150/D150</f>
        <v>26.789145057234254</v>
      </c>
      <c r="J150" t="s">
        <v>336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Vallin</dc:creator>
  <cp:keywords/>
  <dc:description/>
  <cp:lastModifiedBy>CBOURRET</cp:lastModifiedBy>
  <dcterms:created xsi:type="dcterms:W3CDTF">1999-03-25T11:53:30Z</dcterms:created>
  <dcterms:modified xsi:type="dcterms:W3CDTF">2002-10-30T16:00:08Z</dcterms:modified>
  <cp:category/>
  <cp:version/>
  <cp:contentType/>
  <cp:contentStatus/>
</cp:coreProperties>
</file>