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simulation solution " sheetId="1" r:id="rId1"/>
    <sheet name="feuille de calcul" sheetId="2" r:id="rId2"/>
  </sheets>
  <definedNames>
    <definedName name="prix">'simulation solution '!$H$5</definedName>
  </definedNames>
  <calcPr fullCalcOnLoad="1"/>
</workbook>
</file>

<file path=xl/comments1.xml><?xml version="1.0" encoding="utf-8"?>
<comments xmlns="http://schemas.openxmlformats.org/spreadsheetml/2006/main">
  <authors>
    <author>philippe Vallin </author>
  </authors>
  <commentList>
    <comment ref="D23" authorId="0">
      <text>
        <r>
          <rPr>
            <b/>
            <sz val="8"/>
            <rFont val="Tahoma"/>
            <family val="0"/>
          </rPr>
          <t>philippe Vallin :</t>
        </r>
        <r>
          <rPr>
            <sz val="8"/>
            <rFont val="Tahoma"/>
            <family val="0"/>
          </rPr>
          <t xml:space="preserve">
nombre d'approv.</t>
        </r>
      </text>
    </comment>
    <comment ref="F23" authorId="0">
      <text>
        <r>
          <rPr>
            <b/>
            <sz val="8"/>
            <rFont val="Tahoma"/>
            <family val="0"/>
          </rPr>
          <t>philippe Vallin :</t>
        </r>
        <r>
          <rPr>
            <sz val="8"/>
            <rFont val="Tahoma"/>
            <family val="0"/>
          </rPr>
          <t xml:space="preserve">
nb de ruptures</t>
        </r>
      </text>
    </comment>
  </commentList>
</comments>
</file>

<file path=xl/sharedStrings.xml><?xml version="1.0" encoding="utf-8"?>
<sst xmlns="http://schemas.openxmlformats.org/spreadsheetml/2006/main" count="72" uniqueCount="38">
  <si>
    <t>Demande</t>
  </si>
  <si>
    <t>Politique T,Q</t>
  </si>
  <si>
    <t>T=</t>
  </si>
  <si>
    <t>R=</t>
  </si>
  <si>
    <t>total</t>
  </si>
  <si>
    <t>moyenne</t>
  </si>
  <si>
    <t>Semaine s</t>
  </si>
  <si>
    <t>commande en début de semaine impaire</t>
  </si>
  <si>
    <t>rupture</t>
  </si>
  <si>
    <t>La demande non satisfaite est perdue</t>
  </si>
  <si>
    <t>analyse des flux</t>
  </si>
  <si>
    <t>analyse des coûts</t>
  </si>
  <si>
    <t>coûts de</t>
  </si>
  <si>
    <t>possession</t>
  </si>
  <si>
    <t xml:space="preserve">coûts de </t>
  </si>
  <si>
    <t>coût total</t>
  </si>
  <si>
    <t>€</t>
  </si>
  <si>
    <t>par an</t>
  </si>
  <si>
    <t>Taux de possession</t>
  </si>
  <si>
    <t>Stock début s</t>
  </si>
  <si>
    <t>Commande</t>
  </si>
  <si>
    <t>Stock fin s</t>
  </si>
  <si>
    <t>Rupture</t>
  </si>
  <si>
    <t>prix de revient</t>
  </si>
  <si>
    <t>coût de rupture</t>
  </si>
  <si>
    <t>€/ article</t>
  </si>
  <si>
    <t>délai = 0</t>
  </si>
  <si>
    <t>approvist</t>
  </si>
  <si>
    <t>coûts d'</t>
  </si>
  <si>
    <t>coût d'approvisionnement</t>
  </si>
  <si>
    <t>approvisiont.</t>
  </si>
  <si>
    <t>Politique T,R</t>
  </si>
  <si>
    <t>de gestion</t>
  </si>
  <si>
    <t>Compléter la grille suivante et calculer le coût moyen de gestion hebdomadaire</t>
  </si>
  <si>
    <t>qualité de service suivant le critère A</t>
  </si>
  <si>
    <t>qualité de service suivant le critère B</t>
  </si>
  <si>
    <t>?</t>
  </si>
  <si>
    <t>demande perdue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</si>
</sst>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9" fontId="0" fillId="0" borderId="0" xfId="19" applyAlignment="1">
      <alignment/>
    </xf>
    <xf numFmtId="18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182" fontId="0" fillId="3" borderId="0" xfId="0" applyNumberFormat="1" applyFill="1" applyAlignment="1">
      <alignment/>
    </xf>
    <xf numFmtId="0" fontId="0" fillId="3" borderId="1" xfId="0" applyFill="1" applyBorder="1" applyAlignment="1">
      <alignment/>
    </xf>
    <xf numFmtId="182" fontId="0" fillId="3" borderId="1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1" fontId="0" fillId="3" borderId="1" xfId="0" applyNumberForma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2" borderId="3" xfId="0" applyFill="1" applyBorder="1" applyAlignment="1">
      <alignment/>
    </xf>
    <xf numFmtId="0" fontId="3" fillId="0" borderId="0" xfId="0" applyFont="1" applyAlignment="1">
      <alignment/>
    </xf>
    <xf numFmtId="0" fontId="0" fillId="3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E32" sqref="E28:F32"/>
    </sheetView>
  </sheetViews>
  <sheetFormatPr defaultColWidth="11.421875" defaultRowHeight="12.75"/>
  <cols>
    <col min="1" max="1" width="9.8515625" style="0" customWidth="1"/>
    <col min="2" max="2" width="8.140625" style="0" customWidth="1"/>
    <col min="3" max="3" width="9.8515625" style="0" customWidth="1"/>
    <col min="4" max="5" width="9.57421875" style="0" customWidth="1"/>
    <col min="6" max="6" width="6.8515625" style="0" customWidth="1"/>
    <col min="7" max="7" width="8.7109375" style="0" customWidth="1"/>
    <col min="8" max="8" width="10.140625" style="0" customWidth="1"/>
    <col min="10" max="10" width="9.7109375" style="0" customWidth="1"/>
  </cols>
  <sheetData>
    <row r="1" spans="8:9" ht="12.75">
      <c r="H1" s="2"/>
      <c r="I1" t="s">
        <v>10</v>
      </c>
    </row>
    <row r="2" spans="1:9" ht="12.75">
      <c r="A2" t="s">
        <v>1</v>
      </c>
      <c r="B2" s="1" t="s">
        <v>2</v>
      </c>
      <c r="C2">
        <v>2</v>
      </c>
      <c r="D2" t="s">
        <v>7</v>
      </c>
      <c r="H2" s="8"/>
      <c r="I2" t="s">
        <v>11</v>
      </c>
    </row>
    <row r="3" spans="2:3" ht="12.75">
      <c r="B3" s="1" t="s">
        <v>3</v>
      </c>
      <c r="C3">
        <v>150</v>
      </c>
    </row>
    <row r="4" spans="1:6" ht="12.75">
      <c r="A4" t="s">
        <v>9</v>
      </c>
      <c r="F4" t="s">
        <v>26</v>
      </c>
    </row>
    <row r="5" spans="1:9" ht="12.75">
      <c r="A5" t="s">
        <v>29</v>
      </c>
      <c r="C5">
        <v>50</v>
      </c>
      <c r="D5" t="s">
        <v>16</v>
      </c>
      <c r="F5" t="s">
        <v>23</v>
      </c>
      <c r="H5">
        <v>100</v>
      </c>
      <c r="I5" t="s">
        <v>25</v>
      </c>
    </row>
    <row r="6" spans="1:9" ht="12.75">
      <c r="A6" t="s">
        <v>18</v>
      </c>
      <c r="C6" s="3">
        <v>0.12</v>
      </c>
      <c r="D6" t="s">
        <v>17</v>
      </c>
      <c r="F6" t="s">
        <v>24</v>
      </c>
      <c r="H6">
        <v>20</v>
      </c>
      <c r="I6" t="s">
        <v>25</v>
      </c>
    </row>
    <row r="8" spans="7:10" ht="12.75">
      <c r="G8" s="9" t="s">
        <v>28</v>
      </c>
      <c r="H8" s="9" t="s">
        <v>12</v>
      </c>
      <c r="I8" s="9" t="s">
        <v>14</v>
      </c>
      <c r="J8" s="9" t="s">
        <v>15</v>
      </c>
    </row>
    <row r="9" spans="1:10" ht="13.5" thickBot="1">
      <c r="A9" s="5" t="s">
        <v>6</v>
      </c>
      <c r="B9" s="6" t="s">
        <v>0</v>
      </c>
      <c r="C9" s="7" t="s">
        <v>19</v>
      </c>
      <c r="D9" s="6" t="s">
        <v>20</v>
      </c>
      <c r="E9" s="6" t="s">
        <v>21</v>
      </c>
      <c r="F9" s="6" t="s">
        <v>22</v>
      </c>
      <c r="G9" s="10" t="s">
        <v>27</v>
      </c>
      <c r="H9" s="10" t="s">
        <v>13</v>
      </c>
      <c r="I9" s="10" t="s">
        <v>8</v>
      </c>
      <c r="J9" s="10" t="s">
        <v>16</v>
      </c>
    </row>
    <row r="10" spans="1:10" ht="13.5" thickTop="1">
      <c r="A10" s="1">
        <v>0</v>
      </c>
      <c r="B10" s="2"/>
      <c r="C10" s="2"/>
      <c r="D10" s="2"/>
      <c r="E10" s="2">
        <v>30</v>
      </c>
      <c r="F10" s="2"/>
      <c r="G10" s="8"/>
      <c r="H10" s="8"/>
      <c r="I10" s="8"/>
      <c r="J10" s="8"/>
    </row>
    <row r="11" spans="1:10" ht="12.75">
      <c r="A11" s="1">
        <v>1</v>
      </c>
      <c r="B11" s="2">
        <v>50</v>
      </c>
      <c r="C11" s="2">
        <f>E10+D11</f>
        <v>150</v>
      </c>
      <c r="D11" s="2">
        <f>$C$3-E10</f>
        <v>120</v>
      </c>
      <c r="E11" s="2">
        <f>MAX(0,C11-B11)</f>
        <v>100</v>
      </c>
      <c r="F11" s="2">
        <f>-MIN(0,C11-B11)</f>
        <v>0</v>
      </c>
      <c r="G11" s="8">
        <f>IF(D11&gt;0,$C$5,0)</f>
        <v>50</v>
      </c>
      <c r="H11" s="11">
        <f>(C11+E11)/2*prix*$C$6/52*MIN(1,C11/B11)</f>
        <v>28.846153846153847</v>
      </c>
      <c r="I11" s="8">
        <f aca="true" t="shared" si="0" ref="I11:I20">F11*$H$6</f>
        <v>0</v>
      </c>
      <c r="J11" s="11">
        <f>SUM(G11:I11)</f>
        <v>78.84615384615384</v>
      </c>
    </row>
    <row r="12" spans="1:10" ht="12.75">
      <c r="A12" s="1">
        <v>2</v>
      </c>
      <c r="B12" s="2">
        <v>60</v>
      </c>
      <c r="C12" s="2">
        <f aca="true" t="shared" si="1" ref="C12:C20">E11+D12</f>
        <v>100</v>
      </c>
      <c r="D12" s="2"/>
      <c r="E12" s="2">
        <f aca="true" t="shared" si="2" ref="E12:E20">MAX(0,C12-B12)</f>
        <v>40</v>
      </c>
      <c r="F12" s="2">
        <f aca="true" t="shared" si="3" ref="F12:F20">-MIN(0,C12-B12)</f>
        <v>0</v>
      </c>
      <c r="G12" s="8">
        <f aca="true" t="shared" si="4" ref="G12:G20">IF(D12&gt;0,$C$5,0)</f>
        <v>0</v>
      </c>
      <c r="H12" s="11">
        <f aca="true" t="shared" si="5" ref="H12:H20">(C12+E12)/2*prix*$C$6/52*MIN(1,C12/B12)</f>
        <v>16.153846153846153</v>
      </c>
      <c r="I12" s="8">
        <f t="shared" si="0"/>
        <v>0</v>
      </c>
      <c r="J12" s="11">
        <f aca="true" t="shared" si="6" ref="J12:J20">SUM(G12:I12)</f>
        <v>16.153846153846153</v>
      </c>
    </row>
    <row r="13" spans="1:10" ht="12.75">
      <c r="A13" s="1">
        <v>3</v>
      </c>
      <c r="B13" s="2">
        <v>45</v>
      </c>
      <c r="C13" s="2">
        <f t="shared" si="1"/>
        <v>150</v>
      </c>
      <c r="D13" s="2">
        <f>$C$3-E12</f>
        <v>110</v>
      </c>
      <c r="E13" s="2">
        <f t="shared" si="2"/>
        <v>105</v>
      </c>
      <c r="F13" s="2">
        <f t="shared" si="3"/>
        <v>0</v>
      </c>
      <c r="G13" s="8">
        <f t="shared" si="4"/>
        <v>50</v>
      </c>
      <c r="H13" s="11">
        <f t="shared" si="5"/>
        <v>29.423076923076923</v>
      </c>
      <c r="I13" s="8">
        <f t="shared" si="0"/>
        <v>0</v>
      </c>
      <c r="J13" s="11">
        <f t="shared" si="6"/>
        <v>79.42307692307692</v>
      </c>
    </row>
    <row r="14" spans="1:10" ht="12.75">
      <c r="A14" s="1">
        <v>4</v>
      </c>
      <c r="B14" s="2">
        <v>70</v>
      </c>
      <c r="C14" s="2">
        <f t="shared" si="1"/>
        <v>105</v>
      </c>
      <c r="D14" s="2"/>
      <c r="E14" s="2">
        <f t="shared" si="2"/>
        <v>35</v>
      </c>
      <c r="F14" s="2">
        <f t="shared" si="3"/>
        <v>0</v>
      </c>
      <c r="G14" s="8">
        <f t="shared" si="4"/>
        <v>0</v>
      </c>
      <c r="H14" s="11">
        <f t="shared" si="5"/>
        <v>16.153846153846153</v>
      </c>
      <c r="I14" s="8">
        <f t="shared" si="0"/>
        <v>0</v>
      </c>
      <c r="J14" s="11">
        <f t="shared" si="6"/>
        <v>16.153846153846153</v>
      </c>
    </row>
    <row r="15" spans="1:10" ht="12.75">
      <c r="A15" s="1">
        <v>5</v>
      </c>
      <c r="B15" s="2">
        <v>65</v>
      </c>
      <c r="C15" s="2">
        <f t="shared" si="1"/>
        <v>150</v>
      </c>
      <c r="D15" s="2">
        <f>$C$3-E14</f>
        <v>115</v>
      </c>
      <c r="E15" s="2">
        <f t="shared" si="2"/>
        <v>85</v>
      </c>
      <c r="F15" s="2">
        <f t="shared" si="3"/>
        <v>0</v>
      </c>
      <c r="G15" s="8">
        <f t="shared" si="4"/>
        <v>50</v>
      </c>
      <c r="H15" s="11">
        <f t="shared" si="5"/>
        <v>27.115384615384617</v>
      </c>
      <c r="I15" s="8">
        <f t="shared" si="0"/>
        <v>0</v>
      </c>
      <c r="J15" s="11">
        <f t="shared" si="6"/>
        <v>77.11538461538461</v>
      </c>
    </row>
    <row r="16" spans="1:10" ht="12.75">
      <c r="A16" s="1">
        <v>6</v>
      </c>
      <c r="B16" s="2">
        <v>30</v>
      </c>
      <c r="C16" s="2">
        <f t="shared" si="1"/>
        <v>85</v>
      </c>
      <c r="D16" s="2"/>
      <c r="E16" s="2">
        <f t="shared" si="2"/>
        <v>55</v>
      </c>
      <c r="F16" s="2">
        <f t="shared" si="3"/>
        <v>0</v>
      </c>
      <c r="G16" s="8">
        <f t="shared" si="4"/>
        <v>0</v>
      </c>
      <c r="H16" s="11">
        <f t="shared" si="5"/>
        <v>16.153846153846153</v>
      </c>
      <c r="I16" s="8">
        <f t="shared" si="0"/>
        <v>0</v>
      </c>
      <c r="J16" s="11">
        <f t="shared" si="6"/>
        <v>16.153846153846153</v>
      </c>
    </row>
    <row r="17" spans="1:10" ht="12.75">
      <c r="A17" s="1">
        <v>7</v>
      </c>
      <c r="B17" s="2">
        <v>80</v>
      </c>
      <c r="C17" s="2">
        <f t="shared" si="1"/>
        <v>150</v>
      </c>
      <c r="D17" s="2">
        <f>$C$3-E16</f>
        <v>95</v>
      </c>
      <c r="E17" s="2">
        <f t="shared" si="2"/>
        <v>70</v>
      </c>
      <c r="F17" s="2">
        <f t="shared" si="3"/>
        <v>0</v>
      </c>
      <c r="G17" s="8">
        <f t="shared" si="4"/>
        <v>50</v>
      </c>
      <c r="H17" s="11">
        <f t="shared" si="5"/>
        <v>25.384615384615383</v>
      </c>
      <c r="I17" s="8">
        <f t="shared" si="0"/>
        <v>0</v>
      </c>
      <c r="J17" s="11">
        <f t="shared" si="6"/>
        <v>75.38461538461539</v>
      </c>
    </row>
    <row r="18" spans="1:10" ht="12.75">
      <c r="A18" s="1">
        <v>8</v>
      </c>
      <c r="B18" s="2">
        <v>75</v>
      </c>
      <c r="C18" s="2">
        <f t="shared" si="1"/>
        <v>70</v>
      </c>
      <c r="D18" s="2"/>
      <c r="E18" s="2">
        <f t="shared" si="2"/>
        <v>0</v>
      </c>
      <c r="F18" s="2">
        <f t="shared" si="3"/>
        <v>5</v>
      </c>
      <c r="G18" s="8">
        <f t="shared" si="4"/>
        <v>0</v>
      </c>
      <c r="H18" s="11">
        <f t="shared" si="5"/>
        <v>7.538461538461538</v>
      </c>
      <c r="I18" s="8">
        <f t="shared" si="0"/>
        <v>100</v>
      </c>
      <c r="J18" s="11">
        <f t="shared" si="6"/>
        <v>107.53846153846153</v>
      </c>
    </row>
    <row r="19" spans="1:10" ht="12.75">
      <c r="A19" s="1">
        <v>9</v>
      </c>
      <c r="B19" s="2">
        <v>55</v>
      </c>
      <c r="C19" s="2">
        <f t="shared" si="1"/>
        <v>150</v>
      </c>
      <c r="D19" s="2">
        <f>$C$3-E18</f>
        <v>150</v>
      </c>
      <c r="E19" s="2">
        <f t="shared" si="2"/>
        <v>95</v>
      </c>
      <c r="F19" s="2">
        <f t="shared" si="3"/>
        <v>0</v>
      </c>
      <c r="G19" s="8">
        <f t="shared" si="4"/>
        <v>50</v>
      </c>
      <c r="H19" s="11">
        <f t="shared" si="5"/>
        <v>28.26923076923077</v>
      </c>
      <c r="I19" s="8">
        <f t="shared" si="0"/>
        <v>0</v>
      </c>
      <c r="J19" s="11">
        <f t="shared" si="6"/>
        <v>78.26923076923077</v>
      </c>
    </row>
    <row r="20" spans="1:10" ht="13.5" thickBot="1">
      <c r="A20" s="14">
        <v>10</v>
      </c>
      <c r="B20" s="6">
        <v>60</v>
      </c>
      <c r="C20" s="6">
        <f t="shared" si="1"/>
        <v>95</v>
      </c>
      <c r="D20" s="6"/>
      <c r="E20" s="6">
        <f t="shared" si="2"/>
        <v>35</v>
      </c>
      <c r="F20" s="6">
        <f t="shared" si="3"/>
        <v>0</v>
      </c>
      <c r="G20" s="15">
        <f t="shared" si="4"/>
        <v>0</v>
      </c>
      <c r="H20" s="13">
        <f t="shared" si="5"/>
        <v>15</v>
      </c>
      <c r="I20" s="12">
        <f t="shared" si="0"/>
        <v>0</v>
      </c>
      <c r="J20" s="13">
        <f t="shared" si="6"/>
        <v>15</v>
      </c>
    </row>
    <row r="21" spans="1:10" ht="13.5" thickTop="1">
      <c r="A21" t="s">
        <v>4</v>
      </c>
      <c r="B21">
        <f>SUM(B11:B20)</f>
        <v>590</v>
      </c>
      <c r="D21">
        <f>SUM(D11:D20)</f>
        <v>590</v>
      </c>
      <c r="F21">
        <f>SUM(F11:F20)</f>
        <v>5</v>
      </c>
      <c r="G21" s="4">
        <f>SUM(G11:G20)</f>
        <v>250</v>
      </c>
      <c r="H21" s="4">
        <f>SUM(H11:H20)</f>
        <v>210.03846153846155</v>
      </c>
      <c r="I21" s="4">
        <f>SUM(I11:I20)</f>
        <v>100</v>
      </c>
      <c r="J21" s="4">
        <f>SUM(J11:J20)</f>
        <v>560.0384615384614</v>
      </c>
    </row>
    <row r="22" spans="1:10" ht="12.75">
      <c r="A22" t="s">
        <v>5</v>
      </c>
      <c r="B22">
        <f>B21/$A$20</f>
        <v>59</v>
      </c>
      <c r="D22">
        <f>D21/$A$20</f>
        <v>59</v>
      </c>
      <c r="F22">
        <f>F21/$A$20</f>
        <v>0.5</v>
      </c>
      <c r="G22" s="4">
        <f>G21/$A$20</f>
        <v>25</v>
      </c>
      <c r="H22" s="4">
        <f>H21/$A$20</f>
        <v>21.003846153846155</v>
      </c>
      <c r="I22" s="4">
        <f>I21/$A$20</f>
        <v>10</v>
      </c>
      <c r="J22" s="4">
        <f>J21/$A$20</f>
        <v>56.00384615384614</v>
      </c>
    </row>
    <row r="23" spans="4:6" ht="12.75">
      <c r="D23">
        <f>COUNTIF(D10:D20,"&gt;0")</f>
        <v>5</v>
      </c>
      <c r="F23">
        <f>COUNTIF(F10:F20,"&gt;0")</f>
        <v>1</v>
      </c>
    </row>
    <row r="24" spans="1:5" ht="12.75">
      <c r="A24" t="s">
        <v>34</v>
      </c>
      <c r="E24" s="3">
        <f>(B21-F21)/B21</f>
        <v>0.9915254237288136</v>
      </c>
    </row>
    <row r="25" spans="1:5" ht="12.75">
      <c r="A25" t="s">
        <v>35</v>
      </c>
      <c r="E25" s="3">
        <f>(D23-F23)/D23</f>
        <v>0.8</v>
      </c>
    </row>
    <row r="26" ht="12.75">
      <c r="E26" s="3"/>
    </row>
  </sheetData>
  <printOptions/>
  <pageMargins left="0.75" right="0.75" top="1" bottom="1" header="0.4921259845" footer="0.4921259845"/>
  <pageSetup horizontalDpi="360" verticalDpi="36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2"/>
  <sheetViews>
    <sheetView workbookViewId="0" topLeftCell="A5">
      <selection activeCell="K16" sqref="K16"/>
    </sheetView>
  </sheetViews>
  <sheetFormatPr defaultColWidth="11.421875" defaultRowHeight="12.75"/>
  <cols>
    <col min="2" max="2" width="8.140625" style="0" customWidth="1"/>
    <col min="3" max="3" width="10.421875" style="0" customWidth="1"/>
    <col min="4" max="5" width="9.57421875" style="0" customWidth="1"/>
    <col min="6" max="6" width="6.8515625" style="0" customWidth="1"/>
  </cols>
  <sheetData>
    <row r="3" ht="12.75">
      <c r="C3" t="s">
        <v>33</v>
      </c>
    </row>
    <row r="8" spans="8:9" ht="12.75">
      <c r="H8" s="2"/>
      <c r="I8" t="s">
        <v>10</v>
      </c>
    </row>
    <row r="9" spans="1:9" ht="12.75">
      <c r="A9" t="s">
        <v>31</v>
      </c>
      <c r="B9" s="1" t="s">
        <v>2</v>
      </c>
      <c r="C9">
        <v>2</v>
      </c>
      <c r="D9" t="s">
        <v>7</v>
      </c>
      <c r="H9" s="8"/>
      <c r="I9" t="s">
        <v>11</v>
      </c>
    </row>
    <row r="10" spans="2:3" ht="12.75">
      <c r="B10" s="1" t="s">
        <v>3</v>
      </c>
      <c r="C10">
        <v>150</v>
      </c>
    </row>
    <row r="11" spans="1:6" ht="12.75">
      <c r="A11" t="s">
        <v>9</v>
      </c>
      <c r="F11" t="s">
        <v>26</v>
      </c>
    </row>
    <row r="12" spans="1:9" ht="12.75">
      <c r="A12" t="s">
        <v>29</v>
      </c>
      <c r="C12">
        <v>50</v>
      </c>
      <c r="D12" t="s">
        <v>16</v>
      </c>
      <c r="F12" t="s">
        <v>23</v>
      </c>
      <c r="H12">
        <v>100</v>
      </c>
      <c r="I12" t="s">
        <v>25</v>
      </c>
    </row>
    <row r="13" spans="1:10" ht="12.75">
      <c r="A13" t="s">
        <v>18</v>
      </c>
      <c r="C13" s="3">
        <v>0.12</v>
      </c>
      <c r="D13" t="s">
        <v>17</v>
      </c>
      <c r="F13" t="s">
        <v>24</v>
      </c>
      <c r="H13">
        <v>20</v>
      </c>
      <c r="I13" t="s">
        <v>25</v>
      </c>
      <c r="J13" t="s">
        <v>37</v>
      </c>
    </row>
    <row r="14" ht="12.75">
      <c r="B14" s="1"/>
    </row>
    <row r="15" spans="7:10" ht="12.75">
      <c r="G15" s="16" t="s">
        <v>28</v>
      </c>
      <c r="H15" s="1" t="s">
        <v>12</v>
      </c>
      <c r="I15" s="1" t="s">
        <v>14</v>
      </c>
      <c r="J15" s="1" t="s">
        <v>15</v>
      </c>
    </row>
    <row r="16" spans="1:10" ht="13.5" thickBot="1">
      <c r="A16" s="5" t="s">
        <v>6</v>
      </c>
      <c r="B16" s="17" t="s">
        <v>0</v>
      </c>
      <c r="C16" s="18" t="s">
        <v>19</v>
      </c>
      <c r="D16" s="17" t="s">
        <v>20</v>
      </c>
      <c r="E16" s="17" t="s">
        <v>21</v>
      </c>
      <c r="F16" s="17" t="s">
        <v>22</v>
      </c>
      <c r="G16" s="16" t="s">
        <v>30</v>
      </c>
      <c r="H16" s="19" t="s">
        <v>13</v>
      </c>
      <c r="I16" s="19" t="s">
        <v>8</v>
      </c>
      <c r="J16" s="19" t="s">
        <v>32</v>
      </c>
    </row>
    <row r="17" spans="1:10" ht="13.5" thickTop="1">
      <c r="A17" s="1">
        <v>0</v>
      </c>
      <c r="B17" s="20"/>
      <c r="C17" s="20"/>
      <c r="D17" s="20"/>
      <c r="E17" s="20">
        <v>30</v>
      </c>
      <c r="F17" s="20"/>
      <c r="G17" s="22"/>
      <c r="H17" s="22"/>
      <c r="I17" s="22"/>
      <c r="J17" s="22"/>
    </row>
    <row r="18" spans="1:10" ht="12.75">
      <c r="A18" s="1">
        <v>1</v>
      </c>
      <c r="B18" s="20">
        <v>50</v>
      </c>
      <c r="C18" s="20">
        <f>E17+D18</f>
        <v>150</v>
      </c>
      <c r="D18" s="20">
        <f>$C$10-E17</f>
        <v>120</v>
      </c>
      <c r="E18" s="20">
        <f>MAX(0,C18-B18)</f>
        <v>100</v>
      </c>
      <c r="F18" s="20">
        <f>-MIN(0,C18-B18)</f>
        <v>0</v>
      </c>
      <c r="G18" s="22"/>
      <c r="H18" s="22"/>
      <c r="I18" s="22"/>
      <c r="J18" s="22"/>
    </row>
    <row r="19" spans="1:10" ht="12.75">
      <c r="A19" s="1">
        <v>2</v>
      </c>
      <c r="B19" s="20">
        <v>60</v>
      </c>
      <c r="C19" s="20"/>
      <c r="D19" s="20"/>
      <c r="E19" s="20"/>
      <c r="F19" s="20"/>
      <c r="G19" s="22"/>
      <c r="H19" s="22"/>
      <c r="I19" s="22"/>
      <c r="J19" s="22"/>
    </row>
    <row r="20" spans="1:10" ht="12.75">
      <c r="A20" s="1">
        <v>3</v>
      </c>
      <c r="B20" s="20">
        <v>45</v>
      </c>
      <c r="C20" s="20"/>
      <c r="D20" s="20"/>
      <c r="E20" s="20"/>
      <c r="F20" s="20"/>
      <c r="G20" s="22"/>
      <c r="H20" s="22"/>
      <c r="I20" s="22"/>
      <c r="J20" s="22"/>
    </row>
    <row r="21" spans="1:10" ht="12.75">
      <c r="A21" s="1">
        <v>4</v>
      </c>
      <c r="B21" s="20">
        <v>70</v>
      </c>
      <c r="C21" s="20"/>
      <c r="D21" s="20"/>
      <c r="E21" s="20"/>
      <c r="F21" s="20"/>
      <c r="G21" s="22"/>
      <c r="H21" s="22"/>
      <c r="I21" s="22"/>
      <c r="J21" s="22"/>
    </row>
    <row r="22" spans="1:10" ht="12.75">
      <c r="A22" s="1">
        <v>5</v>
      </c>
      <c r="B22" s="20">
        <v>65</v>
      </c>
      <c r="C22" s="20"/>
      <c r="D22" s="20"/>
      <c r="E22" s="20"/>
      <c r="F22" s="20"/>
      <c r="G22" s="22"/>
      <c r="H22" s="22"/>
      <c r="I22" s="22"/>
      <c r="J22" s="22"/>
    </row>
    <row r="23" spans="1:10" ht="12.75">
      <c r="A23" s="1">
        <v>6</v>
      </c>
      <c r="B23" s="20">
        <v>30</v>
      </c>
      <c r="C23" s="20"/>
      <c r="D23" s="20"/>
      <c r="E23" s="20"/>
      <c r="F23" s="20"/>
      <c r="G23" s="22"/>
      <c r="H23" s="22"/>
      <c r="I23" s="22"/>
      <c r="J23" s="22"/>
    </row>
    <row r="24" spans="1:10" ht="12.75">
      <c r="A24" s="1">
        <v>7</v>
      </c>
      <c r="B24" s="20">
        <v>80</v>
      </c>
      <c r="C24" s="20"/>
      <c r="D24" s="20"/>
      <c r="E24" s="20"/>
      <c r="F24" s="20"/>
      <c r="G24" s="22"/>
      <c r="H24" s="22"/>
      <c r="I24" s="22"/>
      <c r="J24" s="22"/>
    </row>
    <row r="25" spans="1:10" ht="12.75">
      <c r="A25" s="1">
        <v>8</v>
      </c>
      <c r="B25" s="20">
        <v>75</v>
      </c>
      <c r="C25" s="20"/>
      <c r="D25" s="20"/>
      <c r="E25" s="20"/>
      <c r="F25" s="20"/>
      <c r="G25" s="22"/>
      <c r="H25" s="22"/>
      <c r="I25" s="22"/>
      <c r="J25" s="22"/>
    </row>
    <row r="26" spans="1:10" ht="12.75">
      <c r="A26" s="1">
        <v>9</v>
      </c>
      <c r="B26" s="20">
        <v>55</v>
      </c>
      <c r="C26" s="20"/>
      <c r="D26" s="20"/>
      <c r="E26" s="20"/>
      <c r="F26" s="20"/>
      <c r="G26" s="22"/>
      <c r="H26" s="22"/>
      <c r="I26" s="22"/>
      <c r="J26" s="22"/>
    </row>
    <row r="27" spans="1:10" ht="13.5" thickBot="1">
      <c r="A27" s="14">
        <v>10</v>
      </c>
      <c r="B27" s="20">
        <v>60</v>
      </c>
      <c r="C27" s="20"/>
      <c r="D27" s="20"/>
      <c r="E27" s="20"/>
      <c r="F27" s="20"/>
      <c r="G27" s="22"/>
      <c r="H27" s="22"/>
      <c r="I27" s="22"/>
      <c r="J27" s="22"/>
    </row>
    <row r="28" spans="1:2" ht="13.5" thickTop="1">
      <c r="A28" t="s">
        <v>4</v>
      </c>
      <c r="B28">
        <f>SUM(B18:B27)</f>
        <v>590</v>
      </c>
    </row>
    <row r="29" spans="1:2" ht="12.75">
      <c r="A29" t="s">
        <v>5</v>
      </c>
      <c r="B29">
        <f>B28/A27</f>
        <v>59</v>
      </c>
    </row>
    <row r="31" spans="1:5" ht="12.75">
      <c r="A31" s="21" t="s">
        <v>34</v>
      </c>
      <c r="B31" s="21"/>
      <c r="C31" s="21"/>
      <c r="E31" s="1" t="s">
        <v>36</v>
      </c>
    </row>
    <row r="32" spans="1:5" ht="12.75">
      <c r="A32" s="21" t="s">
        <v>35</v>
      </c>
      <c r="B32" s="21"/>
      <c r="C32" s="21"/>
      <c r="E32" s="1" t="s">
        <v>36</v>
      </c>
    </row>
  </sheetData>
  <printOptions/>
  <pageMargins left="0.75" right="0.75" top="1" bottom="1" header="0.4921259845" footer="0.4921259845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Vallin</dc:creator>
  <cp:keywords/>
  <dc:description/>
  <cp:lastModifiedBy>philippe Vallin </cp:lastModifiedBy>
  <cp:lastPrinted>2000-03-19T17:00:10Z</cp:lastPrinted>
  <dcterms:created xsi:type="dcterms:W3CDTF">2000-01-22T18:36:40Z</dcterms:created>
  <dcterms:modified xsi:type="dcterms:W3CDTF">2004-03-16T07:49:57Z</dcterms:modified>
  <cp:category/>
  <cp:version/>
  <cp:contentType/>
  <cp:contentStatus/>
</cp:coreProperties>
</file>